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65236" windowWidth="15480" windowHeight="9120" activeTab="0"/>
  </bookViews>
  <sheets>
    <sheet name="Schüler_Gr3" sheetId="1" r:id="rId1"/>
    <sheet name="Einzel Alle" sheetId="2" r:id="rId2"/>
    <sheet name="Mannschaften" sheetId="3" r:id="rId3"/>
  </sheets>
  <definedNames>
    <definedName name="ExterneDaten_1" localSheetId="1">'Einzel Alle'!$A$1:$M$98</definedName>
  </definedNames>
  <calcPr fullCalcOnLoad="1"/>
</workbook>
</file>

<file path=xl/sharedStrings.xml><?xml version="1.0" encoding="utf-8"?>
<sst xmlns="http://schemas.openxmlformats.org/spreadsheetml/2006/main" count="246" uniqueCount="81">
  <si>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</si>
  <si>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</si>
  <si>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</si>
  <si>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</si>
  <si>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</si>
  <si>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</si>
  <si>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</si>
  <si>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</si>
  <si>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</si>
  <si>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</si>
  <si>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</si>
  <si>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</si>
  <si>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</si>
  <si>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</si>
  <si>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</si>
  <si>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</si>
  <si>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</si>
  <si>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</si>
  <si>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</si>
  <si>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</si>
  <si>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</si>
  <si>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</si>
  <si>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</si>
  <si>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</si>
  <si>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</si>
  <si>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</si>
  <si>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</si>
  <si>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</si>
  <si>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</si>
  <si>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</si>
  <si>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</si>
  <si>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</si>
  <si>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</si>
  <si>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</si>
  <si>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</si>
  <si>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</si>
  <si>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</si>
  <si>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</si>
  <si>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</si>
  <si>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</si>
  <si>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</si>
  <si>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</si>
  <si>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</si>
  <si>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</si>
  <si>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</si>
  <si>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</si>
  <si>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</si>
  <si>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</si>
  <si>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</si>
  <si>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</si>
  <si>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</si>
  <si>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</si>
  <si>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</si>
  <si>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</si>
  <si>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</si>
  <si>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</si>
  <si>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Theresa Rieder</t>
  </si>
  <si>
    <t>08423/382</t>
  </si>
  <si>
    <t>Walting</t>
  </si>
  <si>
    <t>Manuela Strauß</t>
  </si>
  <si>
    <t>0176/84881369</t>
  </si>
  <si>
    <t>Schüler - Gruppe 3</t>
  </si>
  <si>
    <t>Rundenwettkämpfe 2018</t>
  </si>
  <si>
    <t>Strauß Felix</t>
  </si>
  <si>
    <t>Vögele Florian</t>
  </si>
  <si>
    <t>Schlapschy Alexander</t>
  </si>
  <si>
    <t>Greding</t>
  </si>
  <si>
    <t>Grösdorf</t>
  </si>
  <si>
    <t>Putterlick Yannick</t>
  </si>
  <si>
    <t>Meier Manuel</t>
  </si>
  <si>
    <t>Riedl Samuel</t>
  </si>
  <si>
    <t>Sohmen Quirin</t>
  </si>
  <si>
    <t>Rizzo Raphael</t>
  </si>
  <si>
    <t>Rosbigalle Luca</t>
  </si>
  <si>
    <t>Lang Marco</t>
  </si>
  <si>
    <t>Runde 6</t>
  </si>
  <si>
    <t>Wolfgang Thomas</t>
  </si>
  <si>
    <t>01575/8399380</t>
  </si>
  <si>
    <t>Richard Stoß</t>
  </si>
  <si>
    <t>0151/17875149</t>
  </si>
  <si>
    <t>Walting nicht angetreten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</si>
</sst>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/\ mmmm\ yyyy"/>
    <numFmt numFmtId="169" formatCode="[$-407]d/\ mmmm\ yyyy;@"/>
    <numFmt numFmtId="170" formatCode="d/\ mmm/"/>
    <numFmt numFmtId="171" formatCode="0.0000"/>
    <numFmt numFmtId="172" formatCode="0.000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0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5"/>
  <sheetViews>
    <sheetView showGridLines="0" tabSelected="1" zoomScalePageLayoutView="0" workbookViewId="0" topLeftCell="C1">
      <selection activeCell="L41" sqref="L41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2.14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.7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61" t="s">
        <v>62</v>
      </c>
      <c r="K2" s="61"/>
      <c r="L2" s="61"/>
      <c r="M2" s="61"/>
      <c r="N2" s="61"/>
      <c r="O2" s="61"/>
      <c r="P2" s="61"/>
    </row>
    <row r="3" spans="3:17" ht="12.75">
      <c r="C3" s="12"/>
      <c r="D3" s="13"/>
      <c r="E3" s="12"/>
      <c r="F3" s="12"/>
      <c r="G3" s="12"/>
      <c r="H3" s="12"/>
      <c r="I3" s="14"/>
      <c r="J3" s="62" t="s">
        <v>55</v>
      </c>
      <c r="K3" s="62"/>
      <c r="L3" s="62"/>
      <c r="M3" s="62"/>
      <c r="N3" s="62"/>
      <c r="O3" s="62"/>
      <c r="P3" s="62"/>
      <c r="Q3" s="12"/>
    </row>
    <row r="4" spans="3:17" ht="18" customHeight="1">
      <c r="C4" s="60" t="s">
        <v>61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57" t="s">
        <v>22</v>
      </c>
      <c r="P5" s="57"/>
      <c r="Q5" s="57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Walting</v>
      </c>
      <c r="G8" s="5"/>
      <c r="H8" s="55" t="s">
        <v>59</v>
      </c>
      <c r="I8" s="4"/>
      <c r="J8" s="7"/>
      <c r="K8" s="55" t="s">
        <v>60</v>
      </c>
      <c r="L8" s="28">
        <f>'Einzel Alle'!M16</f>
        <v>394.3333333333333</v>
      </c>
      <c r="M8" s="28"/>
      <c r="N8" s="5">
        <f>SUM('Einzel Alle'!C16:L16)</f>
        <v>1183</v>
      </c>
      <c r="O8" s="29">
        <f>SUM(B20,B23,B28,A33,A36,R36,R33,S28,S23,S20)</f>
        <v>4</v>
      </c>
      <c r="P8" s="2" t="s">
        <v>28</v>
      </c>
      <c r="Q8" s="29">
        <f>SUM(A20,A23,A28,B36,B33,R20,R23,R28,S36,S33)</f>
        <v>4</v>
      </c>
    </row>
    <row r="9" spans="1:17" ht="12.75">
      <c r="A9" s="28"/>
      <c r="C9" s="5" t="s">
        <v>29</v>
      </c>
      <c r="E9" s="3" t="str">
        <f>Mannschaften!C5</f>
        <v>Greding</v>
      </c>
      <c r="G9" s="5"/>
      <c r="H9" s="4" t="s">
        <v>76</v>
      </c>
      <c r="I9" s="30"/>
      <c r="J9" s="52"/>
      <c r="K9" s="4" t="s">
        <v>77</v>
      </c>
      <c r="L9" s="28">
        <f>'Einzel Alle'!M29</f>
        <v>366.75</v>
      </c>
      <c r="M9" s="28"/>
      <c r="N9" s="5">
        <f>SUM('Einzel Alle'!C29:L29)</f>
        <v>1467</v>
      </c>
      <c r="O9" s="29">
        <f>SUM(A19,B24,A28,B32,B36,R19,S24,R28,S32,S36)</f>
        <v>4</v>
      </c>
      <c r="P9" s="2" t="s">
        <v>28</v>
      </c>
      <c r="Q9" s="29">
        <f>SUM(B19,A24,B28,A32,A36,R36,R32,S28,R24,S19)</f>
        <v>4</v>
      </c>
    </row>
    <row r="10" spans="1:17" ht="12.75">
      <c r="A10" s="28"/>
      <c r="C10" s="5" t="s">
        <v>30</v>
      </c>
      <c r="E10" s="3" t="str">
        <f>Mannschaften!E5</f>
        <v>Grösdorf</v>
      </c>
      <c r="G10" s="5"/>
      <c r="H10" s="4" t="s">
        <v>78</v>
      </c>
      <c r="I10" s="30"/>
      <c r="J10" s="51"/>
      <c r="K10" s="4" t="s">
        <v>79</v>
      </c>
      <c r="L10" s="28">
        <f>'Einzel Alle'!M42</f>
        <v>357.3333333333333</v>
      </c>
      <c r="M10" s="28"/>
      <c r="N10" s="5">
        <f>SUM('Einzel Alle'!C42:L42)</f>
        <v>1072</v>
      </c>
      <c r="O10" s="29">
        <f>SUM(B19,A23,A27,B31,A35,R35,S31,R27,R23,S19)</f>
        <v>4</v>
      </c>
      <c r="P10" s="2" t="s">
        <v>28</v>
      </c>
      <c r="Q10" s="29">
        <f>SUM(A19,B23,B27,A31,B35,S35,R31,S27,S23,R19)</f>
        <v>4</v>
      </c>
    </row>
    <row r="11" spans="1:17" ht="12.75" hidden="1">
      <c r="A11" s="28"/>
      <c r="C11" s="5" t="s">
        <v>31</v>
      </c>
      <c r="E11" s="3" t="str">
        <f>Mannschaften!D5</f>
        <v>X</v>
      </c>
      <c r="G11" s="5"/>
      <c r="H11" s="55" t="s">
        <v>56</v>
      </c>
      <c r="I11" s="51"/>
      <c r="J11" s="51"/>
      <c r="K11" s="55" t="s">
        <v>57</v>
      </c>
      <c r="L11" s="28" t="str">
        <f>'Einzel Alle'!M55</f>
        <v>0</v>
      </c>
      <c r="M11" s="28"/>
      <c r="N11" s="5">
        <f>SUM('Einzel Alle'!C55:L55)</f>
        <v>0</v>
      </c>
      <c r="O11" s="29">
        <f>SUM(A20,A24,B27,A32,B35,R20,R24,S27,R32,S35)</f>
        <v>0</v>
      </c>
      <c r="P11" s="2" t="s">
        <v>28</v>
      </c>
      <c r="Q11" s="29">
        <f>SUM(B20,B24,A27,B32,A35,R35,S32,R27,S24,S20)</f>
        <v>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Alle'!M68</f>
        <v>0</v>
      </c>
      <c r="M12" s="28"/>
      <c r="N12" s="5">
        <f>SUM('Einzel Alle'!C68:L68)</f>
        <v>0</v>
      </c>
      <c r="O12" s="29">
        <f>SUM(A21,B25,A29,A31,B37,S37,R31,R27,S24,R20)</f>
        <v>0</v>
      </c>
      <c r="P12" s="2" t="s">
        <v>28</v>
      </c>
      <c r="Q12" s="29">
        <f>SUM(B21,A25,B29,B31,A37,R37,S31,S27,R24,S20)</f>
        <v>0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Alle'!M81</f>
        <v>0</v>
      </c>
      <c r="M13" s="28"/>
      <c r="N13" s="5">
        <f>SUM('Einzel Alle'!C81:L81)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56" t="s">
        <v>22</v>
      </c>
      <c r="B16" s="56"/>
      <c r="C16" s="57" t="s">
        <v>34</v>
      </c>
      <c r="D16" s="57"/>
      <c r="E16" s="57"/>
      <c r="F16" s="31"/>
      <c r="G16" s="31"/>
      <c r="H16" s="31"/>
      <c r="I16" s="32"/>
      <c r="J16" s="31"/>
      <c r="K16" s="33"/>
      <c r="L16" s="33"/>
      <c r="M16" s="33"/>
      <c r="N16" s="33"/>
      <c r="O16" s="57" t="s">
        <v>34</v>
      </c>
      <c r="P16" s="57"/>
      <c r="Q16" s="57"/>
      <c r="R16" s="56" t="s">
        <v>22</v>
      </c>
      <c r="S16" s="56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9" t="s">
        <v>37</v>
      </c>
      <c r="D18" s="59"/>
      <c r="E18" s="40">
        <v>43231</v>
      </c>
      <c r="F18" s="12"/>
      <c r="G18" s="12"/>
      <c r="H18" s="12"/>
      <c r="I18" s="26"/>
      <c r="J18" s="27"/>
      <c r="K18" s="41"/>
      <c r="L18" s="41"/>
      <c r="M18" s="41"/>
      <c r="N18" s="41"/>
      <c r="O18" s="59" t="s">
        <v>75</v>
      </c>
      <c r="P18" s="59"/>
      <c r="Q18" s="40">
        <v>43280</v>
      </c>
    </row>
    <row r="19" spans="1:19" s="9" customFormat="1" ht="12.75">
      <c r="A19" s="8">
        <f>IF(SUM(C19)=0,"0",IF(C19&gt;E19,2,0)+IF(C19=E19,1,0))</f>
        <v>0</v>
      </c>
      <c r="B19" s="8">
        <f>IF(SUM(E19)=0,"0",IF(E19&gt;C19,2,0)+IF(C19=E19,1,0))</f>
        <v>2</v>
      </c>
      <c r="C19" s="8">
        <f>'Einzel Alle'!C29</f>
        <v>277</v>
      </c>
      <c r="D19" s="10" t="s">
        <v>28</v>
      </c>
      <c r="E19" s="8">
        <f>'Einzel Alle'!C42</f>
        <v>332</v>
      </c>
      <c r="G19" s="8"/>
      <c r="H19" s="8"/>
      <c r="I19" s="30" t="str">
        <f>E9</f>
        <v>Greding</v>
      </c>
      <c r="J19" s="29" t="s">
        <v>39</v>
      </c>
      <c r="K19" s="30" t="str">
        <f>E10</f>
        <v>Grösdorf</v>
      </c>
      <c r="M19" s="30"/>
      <c r="O19" s="8">
        <f>'Einzel Alle'!H29</f>
        <v>390</v>
      </c>
      <c r="P19" s="10" t="s">
        <v>28</v>
      </c>
      <c r="Q19" s="5">
        <f>'Einzel Alle'!H42</f>
        <v>354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 t="str">
        <f>IF(SUM(C20)=0,"0",IF(C20&gt;E20,2,0)+IF(C20=E20,1,0))</f>
        <v>0</v>
      </c>
      <c r="B20" s="8" t="str">
        <f>IF(SUM(E20)=0,"0",IF(E20&gt;C20,2,0)+IF(C20=E20,1,0))</f>
        <v>0</v>
      </c>
      <c r="C20" s="8">
        <f>'Einzel Alle'!C55</f>
        <v>0</v>
      </c>
      <c r="D20" s="10" t="s">
        <v>28</v>
      </c>
      <c r="E20" s="8">
        <f>'Einzel Alle'!C16</f>
        <v>0</v>
      </c>
      <c r="F20" s="8"/>
      <c r="G20" s="8"/>
      <c r="H20" s="8"/>
      <c r="I20" s="30" t="str">
        <f>E11</f>
        <v>X</v>
      </c>
      <c r="J20" s="29" t="s">
        <v>39</v>
      </c>
      <c r="K20" s="30" t="str">
        <f>E8</f>
        <v>Walting</v>
      </c>
      <c r="L20" s="30"/>
      <c r="M20" s="30"/>
      <c r="N20" s="4"/>
      <c r="O20" s="8">
        <f>'Einzel Alle'!H55</f>
        <v>0</v>
      </c>
      <c r="P20" s="10" t="s">
        <v>28</v>
      </c>
      <c r="Q20" s="8">
        <f>'Einzel Alle'!H16</f>
        <v>0</v>
      </c>
      <c r="R20" s="8" t="str">
        <f>IF(SUM(O20)=0,"0",IF(O20&gt;Q20,2,0)+IF(O20=Q20,1,0))</f>
        <v>0</v>
      </c>
      <c r="S20" s="8" t="str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Alle'!C68</f>
        <v>0</v>
      </c>
      <c r="D21" s="10" t="s">
        <v>28</v>
      </c>
      <c r="E21" s="8">
        <f>'Einzel Alle'!C81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Alle'!H68</f>
        <v>0</v>
      </c>
      <c r="P21" s="10" t="s">
        <v>28</v>
      </c>
      <c r="Q21" s="8">
        <f>'Einzel Alle'!H81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8" t="s">
        <v>40</v>
      </c>
      <c r="D22" s="58"/>
      <c r="E22" s="40">
        <v>43238</v>
      </c>
      <c r="F22" s="29"/>
      <c r="G22" s="29"/>
      <c r="H22" s="29"/>
      <c r="I22" s="30"/>
      <c r="J22" s="29"/>
      <c r="K22" s="30"/>
      <c r="L22" s="30"/>
      <c r="M22" s="30"/>
      <c r="N22" s="30"/>
      <c r="O22" s="58" t="s">
        <v>46</v>
      </c>
      <c r="P22" s="58"/>
      <c r="Q22" s="40">
        <v>43287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Alle'!D42</f>
        <v>386</v>
      </c>
      <c r="D23" s="10" t="s">
        <v>28</v>
      </c>
      <c r="E23" s="8">
        <f>'Einzel Alle'!D16</f>
        <v>392</v>
      </c>
      <c r="G23" s="8"/>
      <c r="H23" s="8"/>
      <c r="I23" s="30" t="str">
        <f>E10</f>
        <v>Grösdorf</v>
      </c>
      <c r="J23" s="29" t="s">
        <v>39</v>
      </c>
      <c r="K23" s="30" t="str">
        <f>E8</f>
        <v>Walting</v>
      </c>
      <c r="L23" s="4" t="s">
        <v>80</v>
      </c>
      <c r="M23" s="30"/>
      <c r="O23" s="8">
        <f>'Einzel Alle'!I42</f>
        <v>0</v>
      </c>
      <c r="P23" s="10" t="s">
        <v>28</v>
      </c>
      <c r="Q23" s="5">
        <f>'Einzel Alle'!I16</f>
        <v>0</v>
      </c>
      <c r="R23" s="8">
        <v>2</v>
      </c>
      <c r="S23" s="8" t="str">
        <f>IF(SUM(Q23)=0,"0",IF(Q23&gt;O23,2,0)+IF(Q23=O23,1,0))</f>
        <v>0</v>
      </c>
    </row>
    <row r="24" spans="1:19" s="9" customFormat="1" ht="12.75">
      <c r="A24" s="8" t="str">
        <f>IF(SUM(C24)=0,"0",IF(C24&gt;E24,2,0)+IF(E24=C24,1,0))</f>
        <v>0</v>
      </c>
      <c r="B24" s="8" t="str">
        <f>IF(SUM(E24)=0,"0",IF(E24&gt;C24,2,0)+IF(E24=C24,1,0))</f>
        <v>0</v>
      </c>
      <c r="C24" s="8">
        <f>'Einzel Alle'!D55</f>
        <v>0</v>
      </c>
      <c r="D24" s="10" t="s">
        <v>28</v>
      </c>
      <c r="E24" s="8">
        <f>'Einzel Alle'!D29</f>
        <v>0</v>
      </c>
      <c r="F24" s="30"/>
      <c r="G24" s="8"/>
      <c r="H24" s="8"/>
      <c r="I24" s="30" t="str">
        <f>E11</f>
        <v>X</v>
      </c>
      <c r="J24" s="29" t="s">
        <v>39</v>
      </c>
      <c r="K24" s="30" t="str">
        <f>E9</f>
        <v>Greding</v>
      </c>
      <c r="L24" s="30"/>
      <c r="M24" s="30"/>
      <c r="N24" s="30"/>
      <c r="O24" s="5">
        <f>'Einzel Alle'!I55</f>
        <v>0</v>
      </c>
      <c r="P24" s="10" t="s">
        <v>28</v>
      </c>
      <c r="Q24" s="8">
        <f>'Einzel Alle'!I29</f>
        <v>0</v>
      </c>
      <c r="R24" s="8" t="str">
        <f>IF(SUM(O24)=0,"0",IF(O24&gt;Q24,2,0)+IF(O24=Q24,1,0))</f>
        <v>0</v>
      </c>
      <c r="S24" s="8" t="str">
        <f>IF(SUM(Q24)=0,"0",IF(Q24&gt;O24,2,0)+IF(Q24=O24,1,0))</f>
        <v>0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Alle'!D68</f>
        <v>0</v>
      </c>
      <c r="D25" s="10" t="s">
        <v>28</v>
      </c>
      <c r="E25" s="8">
        <f>'Einzel Alle'!D81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Alle'!I68</f>
        <v>0</v>
      </c>
      <c r="P25" s="10" t="s">
        <v>28</v>
      </c>
      <c r="Q25" s="5">
        <f>'Einzel Alle'!I81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8" t="s">
        <v>42</v>
      </c>
      <c r="D26" s="58"/>
      <c r="E26" s="40">
        <v>43259</v>
      </c>
      <c r="F26" s="29"/>
      <c r="G26" s="29"/>
      <c r="H26" s="29"/>
      <c r="I26" s="30"/>
      <c r="J26" s="29"/>
      <c r="K26" s="30"/>
      <c r="L26" s="30"/>
      <c r="M26" s="30"/>
      <c r="N26" s="30"/>
      <c r="O26" s="58" t="s">
        <v>38</v>
      </c>
      <c r="P26" s="58"/>
      <c r="Q26" s="40">
        <v>43294</v>
      </c>
      <c r="R26" s="29"/>
      <c r="S26" s="29"/>
    </row>
    <row r="27" spans="1:19" s="9" customFormat="1" ht="12.75">
      <c r="A27" s="8" t="str">
        <f>IF(SUM(C27)=0,"0",IF(C27&gt;E27,2,0)+IF(E27=C27,1,0))</f>
        <v>0</v>
      </c>
      <c r="B27" s="8" t="str">
        <f>IF(SUM(E27)=0,"0",IF(E27&gt;C27,2,0)+IF(E27=C27,1,0))</f>
        <v>0</v>
      </c>
      <c r="C27" s="8">
        <f>'Einzel Alle'!E42</f>
        <v>0</v>
      </c>
      <c r="D27" s="10" t="s">
        <v>28</v>
      </c>
      <c r="E27" s="8">
        <f>'Einzel Alle'!E55</f>
        <v>0</v>
      </c>
      <c r="F27" s="8"/>
      <c r="G27" s="8"/>
      <c r="H27" s="8"/>
      <c r="I27" s="30" t="str">
        <f>E10</f>
        <v>Grösdorf</v>
      </c>
      <c r="J27" s="29" t="s">
        <v>39</v>
      </c>
      <c r="K27" s="30" t="str">
        <f>E11</f>
        <v>X</v>
      </c>
      <c r="L27" s="30"/>
      <c r="M27" s="30"/>
      <c r="N27" s="30"/>
      <c r="O27" s="5">
        <f>'Einzel Alle'!J42</f>
        <v>0</v>
      </c>
      <c r="P27" s="10" t="s">
        <v>28</v>
      </c>
      <c r="Q27" s="8">
        <f>'Einzel Alle'!J55</f>
        <v>0</v>
      </c>
      <c r="R27" s="8" t="str">
        <f>IF(SUM(O27)=0,"0",IF(O27&gt;Q27,2,0)+IF(O27=Q27,1,0))</f>
        <v>0</v>
      </c>
      <c r="S27" s="8" t="str">
        <f>IF(SUM(Q27)=0,"0",IF(Q27&gt;O27,2,0)+IF(Q27=O27,1,0))</f>
        <v>0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Alle'!E29</f>
        <v>371</v>
      </c>
      <c r="D28" s="10" t="s">
        <v>28</v>
      </c>
      <c r="E28" s="8">
        <f>'Einzel Alle'!E16</f>
        <v>411</v>
      </c>
      <c r="F28" s="30"/>
      <c r="G28" s="8"/>
      <c r="H28" s="8"/>
      <c r="I28" s="30" t="str">
        <f>E9</f>
        <v>Greding</v>
      </c>
      <c r="J28" s="29" t="s">
        <v>39</v>
      </c>
      <c r="K28" s="30" t="str">
        <f>E8</f>
        <v>Walting</v>
      </c>
      <c r="L28" s="30"/>
      <c r="M28" s="30"/>
      <c r="N28" s="30"/>
      <c r="O28" s="5">
        <f>'Einzel Alle'!J29</f>
        <v>429</v>
      </c>
      <c r="P28" s="10" t="s">
        <v>28</v>
      </c>
      <c r="Q28" s="8">
        <f>'Einzel Alle'!J16</f>
        <v>380</v>
      </c>
      <c r="R28" s="8">
        <f>IF(SUM(O28)=0,"0",IF(O28&gt;Q28,2,0)+IF(O28=Q28,1,0))</f>
        <v>2</v>
      </c>
      <c r="S28" s="8">
        <f>IF(SUM(Q28)=0,"0",IF(Q28&gt;O28,2,0)+IF(Q28=O28,1,0))</f>
        <v>0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Alle'!E68</f>
        <v>0</v>
      </c>
      <c r="D29" s="10" t="s">
        <v>28</v>
      </c>
      <c r="E29" s="8">
        <f>'Einzel Alle'!E81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Alle'!J68</f>
        <v>0</v>
      </c>
      <c r="P29" s="10" t="s">
        <v>28</v>
      </c>
      <c r="Q29" s="8">
        <f>'Einzel Alle'!J81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8" t="s">
        <v>44</v>
      </c>
      <c r="D30" s="58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8" t="s">
        <v>41</v>
      </c>
      <c r="P30" s="58"/>
      <c r="Q30" s="40">
        <v>39653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Alle'!F42</f>
        <v>0</v>
      </c>
      <c r="D31" s="10" t="s">
        <v>28</v>
      </c>
      <c r="E31" s="5">
        <f>'Einzel Alle'!F68</f>
        <v>0</v>
      </c>
      <c r="G31" s="8"/>
      <c r="H31" s="8"/>
      <c r="I31" s="30" t="str">
        <f>E12</f>
        <v>X</v>
      </c>
      <c r="J31" s="29" t="s">
        <v>39</v>
      </c>
      <c r="K31" s="30" t="str">
        <f>E10</f>
        <v>Grösdorf</v>
      </c>
      <c r="M31" s="30"/>
      <c r="O31" s="5">
        <f>'Einzel Alle'!K42</f>
        <v>0</v>
      </c>
      <c r="P31" s="10" t="s">
        <v>28</v>
      </c>
      <c r="Q31" s="8">
        <f>'Einzel Alle'!K68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Alle'!F55</f>
        <v>0</v>
      </c>
      <c r="D32" s="10" t="s">
        <v>28</v>
      </c>
      <c r="E32" s="8">
        <f>'Einzel Alle'!F29</f>
        <v>0</v>
      </c>
      <c r="G32" s="8"/>
      <c r="H32" s="8"/>
      <c r="I32" s="30" t="str">
        <f>E11</f>
        <v>X</v>
      </c>
      <c r="J32" s="29" t="s">
        <v>39</v>
      </c>
      <c r="K32" s="30" t="str">
        <f>E9</f>
        <v>Greding</v>
      </c>
      <c r="L32" s="6"/>
      <c r="M32" s="30"/>
      <c r="N32" s="6"/>
      <c r="O32" s="5">
        <f>'Einzel Alle'!K55</f>
        <v>0</v>
      </c>
      <c r="P32" s="10" t="s">
        <v>28</v>
      </c>
      <c r="Q32" s="8">
        <f>'Einzel Alle'!K29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Alle'!F81</f>
        <v>0</v>
      </c>
      <c r="F33" s="8"/>
      <c r="G33" s="8"/>
      <c r="H33" s="8"/>
      <c r="I33" s="30" t="str">
        <f>E8</f>
        <v>Walting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Alle'!K81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8" t="s">
        <v>45</v>
      </c>
      <c r="D34" s="58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8" t="s">
        <v>43</v>
      </c>
      <c r="P34" s="58"/>
      <c r="Q34" s="40">
        <v>42947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Alle'!G68</f>
        <v>0</v>
      </c>
      <c r="D35" s="10" t="s">
        <v>28</v>
      </c>
      <c r="E35" s="8">
        <f>'Einzel Alle'!G55</f>
        <v>0</v>
      </c>
      <c r="G35" s="8"/>
      <c r="H35" s="8"/>
      <c r="I35" s="30" t="str">
        <f>E10</f>
        <v>Grösdorf</v>
      </c>
      <c r="J35" s="29" t="s">
        <v>39</v>
      </c>
      <c r="K35" s="30" t="str">
        <f>E11</f>
        <v>X</v>
      </c>
      <c r="M35" s="30"/>
      <c r="O35" s="5">
        <f>'Einzel Alle'!L68</f>
        <v>0</v>
      </c>
      <c r="P35" s="10" t="s">
        <v>28</v>
      </c>
      <c r="Q35" s="8">
        <f>'Einzel Alle'!L55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Alle'!G29</f>
        <v>0</v>
      </c>
      <c r="G36" s="8"/>
      <c r="H36" s="8"/>
      <c r="I36" s="30" t="str">
        <f>E8</f>
        <v>Walting</v>
      </c>
      <c r="J36" s="29" t="s">
        <v>39</v>
      </c>
      <c r="K36" s="30" t="str">
        <f>E9</f>
        <v>Greding</v>
      </c>
      <c r="M36" s="30"/>
      <c r="O36" s="5">
        <f>'Einzel Alle'!L16</f>
        <v>0</v>
      </c>
      <c r="P36" s="10" t="s">
        <v>28</v>
      </c>
      <c r="Q36" s="8">
        <f>'Einzel Alle'!L29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Alle'!G81</f>
        <v>0</v>
      </c>
      <c r="D37" s="10" t="s">
        <v>28</v>
      </c>
      <c r="E37" s="8">
        <f>'Einzel Alle'!G42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Alle'!L81</f>
        <v>0</v>
      </c>
      <c r="P37" s="10" t="s">
        <v>28</v>
      </c>
      <c r="Q37" s="8">
        <f>'Einzel Alle'!L42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5"/>
      <c r="J42" s="29"/>
      <c r="K42" s="4"/>
      <c r="L42" s="4"/>
      <c r="M42" s="4"/>
      <c r="N42" s="4"/>
    </row>
    <row r="43" spans="3:14" ht="12.75">
      <c r="C43" s="4"/>
      <c r="D43" s="4"/>
      <c r="E43" s="4"/>
      <c r="I43" s="45"/>
      <c r="J43" s="29"/>
      <c r="K43" s="4"/>
      <c r="L43" s="4"/>
      <c r="M43" s="4"/>
      <c r="N43" s="4"/>
    </row>
    <row r="44" spans="3:14" ht="12.75">
      <c r="C44" s="4"/>
      <c r="D44" s="4"/>
      <c r="E44" s="4"/>
      <c r="I44" s="46"/>
      <c r="J44" s="29"/>
      <c r="K44" s="4"/>
      <c r="L44" s="4"/>
      <c r="M44" s="4"/>
      <c r="N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C4:Q4"/>
    <mergeCell ref="C26:D26"/>
    <mergeCell ref="C34:D34"/>
    <mergeCell ref="C30:D30"/>
    <mergeCell ref="C18:D18"/>
    <mergeCell ref="J2:P2"/>
    <mergeCell ref="J3:P3"/>
    <mergeCell ref="C22:D22"/>
    <mergeCell ref="A16:B16"/>
    <mergeCell ref="R16:S16"/>
    <mergeCell ref="O5:Q5"/>
    <mergeCell ref="C16:E16"/>
    <mergeCell ref="O16:Q16"/>
    <mergeCell ref="O34:P34"/>
    <mergeCell ref="O26:P26"/>
    <mergeCell ref="O22:P22"/>
    <mergeCell ref="O30:P30"/>
    <mergeCell ref="O18:P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1">
      <selection activeCell="J16" activeCellId="2" sqref="D16 E16 J16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Schüler_Gr3!C4</f>
        <v>Schüler - Gruppe 3</v>
      </c>
      <c r="C2" s="46" t="s">
        <v>0</v>
      </c>
      <c r="M2" s="47">
        <v>2018</v>
      </c>
    </row>
    <row r="5" spans="1:14" ht="12.75" customHeight="1">
      <c r="A5" s="45" t="s">
        <v>1</v>
      </c>
      <c r="B5" s="48" t="str">
        <f>Mannschaften!B5</f>
        <v>Walting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3</v>
      </c>
      <c r="B6" s="45" t="str">
        <f>Mannschaften!B7</f>
        <v>Strauß Felix</v>
      </c>
      <c r="D6" s="45">
        <v>143</v>
      </c>
      <c r="E6" s="45">
        <v>144</v>
      </c>
      <c r="J6" s="45">
        <v>140</v>
      </c>
      <c r="M6" s="49">
        <f aca="true" t="shared" si="0" ref="M6:M16">IF(SUM(C6:L6)=0,"0",SUM(C6:L6)/COUNTIF(C6:L6,"&gt;0"))</f>
        <v>142.33333333333334</v>
      </c>
      <c r="N6">
        <f aca="true" t="shared" si="1" ref="N6:N54">A6</f>
        <v>3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3</v>
      </c>
      <c r="B7" s="45" t="str">
        <f>Mannschaften!B8</f>
        <v>Vögele Florian</v>
      </c>
      <c r="D7" s="45">
        <v>154</v>
      </c>
      <c r="E7" s="45">
        <v>156</v>
      </c>
      <c r="J7" s="45">
        <v>153</v>
      </c>
      <c r="M7" s="49">
        <f t="shared" si="0"/>
        <v>154.33333333333334</v>
      </c>
      <c r="N7">
        <f t="shared" si="1"/>
        <v>3</v>
      </c>
    </row>
    <row r="8" spans="1:14" ht="12.75">
      <c r="A8" s="45">
        <f t="shared" si="2"/>
        <v>3</v>
      </c>
      <c r="B8" s="45" t="str">
        <f>Mannschaften!B9</f>
        <v>Schlapschy Alexander</v>
      </c>
      <c r="D8" s="45">
        <v>95</v>
      </c>
      <c r="E8" s="45">
        <v>111</v>
      </c>
      <c r="J8" s="45">
        <v>87</v>
      </c>
      <c r="M8" s="49">
        <f t="shared" si="0"/>
        <v>97.66666666666667</v>
      </c>
      <c r="N8">
        <f t="shared" si="1"/>
        <v>3</v>
      </c>
    </row>
    <row r="9" spans="1:14" ht="12.75">
      <c r="A9" s="45">
        <f t="shared" si="2"/>
        <v>0</v>
      </c>
      <c r="B9" s="45" t="str">
        <f>Mannschaften!B10</f>
        <v>Schütze 4</v>
      </c>
      <c r="M9" s="49" t="str">
        <f t="shared" si="0"/>
        <v>0</v>
      </c>
      <c r="N9">
        <f t="shared" si="1"/>
        <v>0</v>
      </c>
    </row>
    <row r="10" spans="1:14" ht="12.75">
      <c r="A10" s="45">
        <f t="shared" si="2"/>
        <v>0</v>
      </c>
      <c r="B10" s="45" t="str">
        <f>Mannschaften!B11</f>
        <v>Schütze 5</v>
      </c>
      <c r="M10" s="49" t="str">
        <f t="shared" si="0"/>
        <v>0</v>
      </c>
      <c r="N10">
        <f t="shared" si="1"/>
        <v>0</v>
      </c>
    </row>
    <row r="11" spans="1:14" ht="12.75">
      <c r="A11" s="45">
        <f t="shared" si="2"/>
        <v>0</v>
      </c>
      <c r="B11" s="45" t="str">
        <f>Mannschaften!B12</f>
        <v>Schütze 6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0</v>
      </c>
      <c r="D16" s="45">
        <f>SUM(D6:D9)</f>
        <v>392</v>
      </c>
      <c r="E16" s="45">
        <f>SUM(E6:E9)</f>
        <v>411</v>
      </c>
      <c r="F16" s="45">
        <f aca="true" t="shared" si="3" ref="F16:L16">SUM(F6:F15)</f>
        <v>0</v>
      </c>
      <c r="G16" s="45">
        <f t="shared" si="3"/>
        <v>0</v>
      </c>
      <c r="H16" s="45">
        <f>SUM(H6:H7,H9)</f>
        <v>0</v>
      </c>
      <c r="I16" s="45">
        <f>SUM(I6:I8,I9)</f>
        <v>0</v>
      </c>
      <c r="J16" s="45">
        <f>SUM(J6,J7:J8)</f>
        <v>380</v>
      </c>
      <c r="K16" s="45">
        <f t="shared" si="3"/>
        <v>0</v>
      </c>
      <c r="L16" s="45">
        <f t="shared" si="3"/>
        <v>0</v>
      </c>
      <c r="M16" s="49">
        <f t="shared" si="0"/>
        <v>394.3333333333333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Greding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4</v>
      </c>
      <c r="B19" s="45" t="str">
        <f>Mannschaften!C7</f>
        <v>Putterlick Yannick</v>
      </c>
      <c r="C19" s="45">
        <v>65</v>
      </c>
      <c r="E19" s="45">
        <v>102</v>
      </c>
      <c r="H19" s="45">
        <v>115</v>
      </c>
      <c r="J19" s="45">
        <v>138</v>
      </c>
      <c r="M19" s="49">
        <f aca="true" t="shared" si="4" ref="M19:M29">IF(SUM(C19:L19)=0,"0",SUM(C19:L19)/COUNTIF(C19:L19,"&gt;0"))</f>
        <v>105</v>
      </c>
      <c r="N19">
        <f t="shared" si="1"/>
        <v>4</v>
      </c>
    </row>
    <row r="20" spans="1:14" ht="12.75">
      <c r="A20" s="45">
        <f aca="true" t="shared" si="5" ref="A20:A28">IF(C20&gt;1,1)+IF(D20&gt;1,1)+IF(E20&gt;1,1)+IF(F20&gt;1,1)+IF(G20&gt;1,1)+IF(H20&gt;1,1)+IF(I20&gt;1,1)+IF(J20&gt;1,1)+IF(K20&gt;1,1)+IF(L20&gt;1,1)</f>
        <v>4</v>
      </c>
      <c r="B20" s="45" t="str">
        <f>Mannschaften!C8</f>
        <v>Meier Manuel</v>
      </c>
      <c r="C20" s="45">
        <v>62</v>
      </c>
      <c r="E20" s="45">
        <v>143</v>
      </c>
      <c r="H20" s="45">
        <v>141</v>
      </c>
      <c r="J20" s="45">
        <v>143</v>
      </c>
      <c r="M20" s="49">
        <f t="shared" si="4"/>
        <v>122.25</v>
      </c>
      <c r="N20">
        <f t="shared" si="1"/>
        <v>4</v>
      </c>
    </row>
    <row r="21" spans="1:14" ht="12.75">
      <c r="A21" s="45">
        <f t="shared" si="5"/>
        <v>4</v>
      </c>
      <c r="B21" s="45" t="str">
        <f>Mannschaften!C9</f>
        <v>Riedl Samuel</v>
      </c>
      <c r="C21" s="45">
        <v>150</v>
      </c>
      <c r="E21" s="45">
        <v>126</v>
      </c>
      <c r="H21" s="45">
        <v>134</v>
      </c>
      <c r="J21" s="45">
        <v>148</v>
      </c>
      <c r="M21" s="49">
        <f t="shared" si="4"/>
        <v>139.5</v>
      </c>
      <c r="N21">
        <f t="shared" si="1"/>
        <v>4</v>
      </c>
    </row>
    <row r="22" spans="1:14" ht="12.75">
      <c r="A22" s="45">
        <f t="shared" si="5"/>
        <v>0</v>
      </c>
      <c r="B22" s="45" t="str">
        <f>Mannschaften!C10</f>
        <v>Schütze 4</v>
      </c>
      <c r="M22" s="49" t="str">
        <f t="shared" si="4"/>
        <v>0</v>
      </c>
      <c r="N22">
        <f t="shared" si="1"/>
        <v>0</v>
      </c>
    </row>
    <row r="23" spans="1:14" ht="12.75">
      <c r="A23" s="45">
        <f t="shared" si="5"/>
        <v>0</v>
      </c>
      <c r="B23" s="45" t="str">
        <f>Mannschaften!C11</f>
        <v>Schütze 5</v>
      </c>
      <c r="M23" s="49" t="str">
        <f t="shared" si="4"/>
        <v>0</v>
      </c>
      <c r="N23">
        <f t="shared" si="1"/>
        <v>0</v>
      </c>
    </row>
    <row r="24" spans="1:14" ht="12.75">
      <c r="A24" s="45">
        <f t="shared" si="5"/>
        <v>0</v>
      </c>
      <c r="B24" s="45" t="str">
        <f>Mannschaften!C12</f>
        <v>Schütze 6</v>
      </c>
      <c r="M24" s="49" t="str">
        <f t="shared" si="4"/>
        <v>0</v>
      </c>
      <c r="N24">
        <f t="shared" si="1"/>
        <v>0</v>
      </c>
    </row>
    <row r="25" spans="1:14" ht="12.75">
      <c r="A25" s="45">
        <f t="shared" si="5"/>
        <v>0</v>
      </c>
      <c r="B25" s="45" t="str">
        <f>Mannschaften!C13</f>
        <v>Schütze 7</v>
      </c>
      <c r="M25" s="49" t="str">
        <f t="shared" si="4"/>
        <v>0</v>
      </c>
      <c r="N25">
        <f t="shared" si="1"/>
        <v>0</v>
      </c>
    </row>
    <row r="26" spans="1:14" ht="12.75">
      <c r="A26" s="45">
        <f t="shared" si="5"/>
        <v>0</v>
      </c>
      <c r="B26" s="45" t="str">
        <f>Mannschaften!C14</f>
        <v>Schütze 8</v>
      </c>
      <c r="M26" s="49" t="str">
        <f t="shared" si="4"/>
        <v>0</v>
      </c>
      <c r="N26">
        <f t="shared" si="1"/>
        <v>0</v>
      </c>
    </row>
    <row r="27" spans="1:14" ht="12.75">
      <c r="A27" s="45">
        <f t="shared" si="5"/>
        <v>0</v>
      </c>
      <c r="B27" s="45" t="str">
        <f>Mannschaften!C15</f>
        <v>Schütze 9</v>
      </c>
      <c r="M27" s="49" t="str">
        <f t="shared" si="4"/>
        <v>0</v>
      </c>
      <c r="N27">
        <f t="shared" si="1"/>
        <v>0</v>
      </c>
    </row>
    <row r="28" spans="1:14" ht="12.75">
      <c r="A28" s="45">
        <f t="shared" si="5"/>
        <v>0</v>
      </c>
      <c r="B28" s="45" t="str">
        <f>Mannschaften!C16</f>
        <v>Schütze 10</v>
      </c>
      <c r="M28" s="49" t="str">
        <f t="shared" si="4"/>
        <v>0</v>
      </c>
      <c r="N28">
        <f t="shared" si="1"/>
        <v>0</v>
      </c>
    </row>
    <row r="29" spans="2:14" ht="12.75">
      <c r="B29" s="45" t="s">
        <v>13</v>
      </c>
      <c r="C29" s="45">
        <f>SUM(C19:C21)</f>
        <v>277</v>
      </c>
      <c r="D29" s="45">
        <f>SUM(D19:D23)</f>
        <v>0</v>
      </c>
      <c r="E29" s="45">
        <f>SUM(E19:E21)</f>
        <v>371</v>
      </c>
      <c r="F29" s="45">
        <f aca="true" t="shared" si="6" ref="F29:L29">SUM(F19:F28)</f>
        <v>0</v>
      </c>
      <c r="G29" s="45">
        <f t="shared" si="6"/>
        <v>0</v>
      </c>
      <c r="H29" s="45">
        <f>SUM(H19:H21)</f>
        <v>390</v>
      </c>
      <c r="I29" s="45">
        <f>SUM(I19:I24)</f>
        <v>0</v>
      </c>
      <c r="J29" s="45">
        <f>SUM(J19,J20:J21)</f>
        <v>429</v>
      </c>
      <c r="K29" s="45">
        <f t="shared" si="6"/>
        <v>0</v>
      </c>
      <c r="L29" s="45">
        <f t="shared" si="6"/>
        <v>0</v>
      </c>
      <c r="M29" s="49">
        <f t="shared" si="4"/>
        <v>366.75</v>
      </c>
      <c r="N29"/>
    </row>
    <row r="30" spans="14:15" ht="12.75">
      <c r="N30"/>
      <c r="O30" s="53"/>
    </row>
    <row r="31" spans="1:15" ht="12.75" customHeight="1">
      <c r="A31" s="45" t="s">
        <v>1</v>
      </c>
      <c r="B31" s="48" t="str">
        <f>Mannschaften!E5</f>
        <v>Grösdorf</v>
      </c>
      <c r="C31" s="43" t="s">
        <v>2</v>
      </c>
      <c r="D31" s="43" t="s">
        <v>3</v>
      </c>
      <c r="E31" s="43" t="s">
        <v>4</v>
      </c>
      <c r="F31" s="43" t="s">
        <v>5</v>
      </c>
      <c r="G31" s="43" t="s">
        <v>6</v>
      </c>
      <c r="H31" s="43" t="s">
        <v>7</v>
      </c>
      <c r="I31" s="43" t="s">
        <v>8</v>
      </c>
      <c r="J31" s="43" t="s">
        <v>9</v>
      </c>
      <c r="K31" s="43" t="s">
        <v>10</v>
      </c>
      <c r="L31" s="43" t="s">
        <v>11</v>
      </c>
      <c r="M31" s="45" t="s">
        <v>12</v>
      </c>
      <c r="N31" t="str">
        <f t="shared" si="1"/>
        <v>WK</v>
      </c>
      <c r="O31" s="53"/>
    </row>
    <row r="32" spans="1:15" ht="12.75">
      <c r="A32" s="45">
        <f>IF(C32&gt;1,1)+IF(D32&gt;1,1)+IF(E32&gt;1,1)+IF(F32&gt;1,1)+IF(G32&gt;1,1)+IF(H32&gt;1,1)+IF(I32&gt;1,1)+IF(J32&gt;1,1)+IF(K32&gt;1,1)+IF(L32&gt;1,1)</f>
        <v>3</v>
      </c>
      <c r="B32" s="4" t="str">
        <f>Mannschaften!E7</f>
        <v>Sohmen Quirin</v>
      </c>
      <c r="C32" s="45">
        <v>105</v>
      </c>
      <c r="D32" s="45">
        <v>137</v>
      </c>
      <c r="H32" s="45">
        <v>129</v>
      </c>
      <c r="M32" s="49">
        <f aca="true" t="shared" si="7" ref="M32:M42">IF(SUM(C32:L32)=0,"0",SUM(C32:L32)/COUNTIF(C32:L32,"&gt;0"))</f>
        <v>123.66666666666667</v>
      </c>
      <c r="N32">
        <f t="shared" si="1"/>
        <v>3</v>
      </c>
      <c r="O32" s="53"/>
    </row>
    <row r="33" spans="1:15" ht="12.75">
      <c r="A33" s="45">
        <f aca="true" t="shared" si="8" ref="A33:A41">IF(C33&gt;1,1)+IF(D33&gt;1,1)+IF(E33&gt;1,1)+IF(F33&gt;1,1)+IF(G33&gt;1,1)+IF(H33&gt;1,1)+IF(I33&gt;1,1)+IF(J33&gt;1,1)+IF(K33&gt;1,1)+IF(L33&gt;1,1)</f>
        <v>3</v>
      </c>
      <c r="B33" s="4" t="str">
        <f>Mannschaften!E8</f>
        <v>Rizzo Raphael</v>
      </c>
      <c r="C33" s="45">
        <v>101</v>
      </c>
      <c r="D33" s="45">
        <v>102</v>
      </c>
      <c r="H33" s="45">
        <v>72</v>
      </c>
      <c r="M33" s="49">
        <f t="shared" si="7"/>
        <v>91.66666666666667</v>
      </c>
      <c r="N33">
        <f t="shared" si="1"/>
        <v>3</v>
      </c>
      <c r="O33" s="53"/>
    </row>
    <row r="34" spans="1:15" ht="12.75">
      <c r="A34" s="45">
        <f t="shared" si="8"/>
        <v>3</v>
      </c>
      <c r="B34" s="4" t="str">
        <f>Mannschaften!E9</f>
        <v>Rosbigalle Luca</v>
      </c>
      <c r="C34" s="45">
        <v>67</v>
      </c>
      <c r="D34" s="45">
        <v>111</v>
      </c>
      <c r="H34" s="45">
        <v>86</v>
      </c>
      <c r="M34" s="49">
        <f t="shared" si="7"/>
        <v>88</v>
      </c>
      <c r="N34">
        <f t="shared" si="1"/>
        <v>3</v>
      </c>
      <c r="O34" s="53"/>
    </row>
    <row r="35" spans="1:14" ht="12.75">
      <c r="A35" s="45">
        <f t="shared" si="8"/>
        <v>3</v>
      </c>
      <c r="B35" s="4" t="str">
        <f>Mannschaften!E10</f>
        <v>Lang Marco</v>
      </c>
      <c r="C35" s="45">
        <v>126</v>
      </c>
      <c r="D35" s="45">
        <v>138</v>
      </c>
      <c r="H35" s="45">
        <v>139</v>
      </c>
      <c r="M35" s="49">
        <f t="shared" si="7"/>
        <v>134.33333333333334</v>
      </c>
      <c r="N35">
        <f t="shared" si="1"/>
        <v>3</v>
      </c>
    </row>
    <row r="36" spans="1:15" ht="12.75">
      <c r="A36" s="45">
        <f t="shared" si="8"/>
        <v>0</v>
      </c>
      <c r="B36" s="4" t="str">
        <f>Mannschaften!E11</f>
        <v>Schütze 5</v>
      </c>
      <c r="M36" s="49" t="str">
        <f t="shared" si="7"/>
        <v>0</v>
      </c>
      <c r="N36">
        <f t="shared" si="1"/>
        <v>0</v>
      </c>
      <c r="O36" s="53"/>
    </row>
    <row r="37" spans="1:14" ht="12.75">
      <c r="A37" s="45">
        <f t="shared" si="8"/>
        <v>0</v>
      </c>
      <c r="B37" s="4" t="str">
        <f>Mannschaften!E12</f>
        <v>Schütze 6</v>
      </c>
      <c r="M37" s="49" t="str">
        <f t="shared" si="7"/>
        <v>0</v>
      </c>
      <c r="N37">
        <f t="shared" si="1"/>
        <v>0</v>
      </c>
    </row>
    <row r="38" spans="1:14" ht="12.75">
      <c r="A38" s="45">
        <f t="shared" si="8"/>
        <v>0</v>
      </c>
      <c r="B38" s="4" t="str">
        <f>Mannschaften!E13</f>
        <v>Schütze 7</v>
      </c>
      <c r="M38" s="49" t="str">
        <f t="shared" si="7"/>
        <v>0</v>
      </c>
      <c r="N38">
        <f t="shared" si="1"/>
        <v>0</v>
      </c>
    </row>
    <row r="39" spans="1:14" ht="12.75">
      <c r="A39" s="45">
        <f t="shared" si="8"/>
        <v>0</v>
      </c>
      <c r="B39" s="4" t="str">
        <f>Mannschaften!E14</f>
        <v>Schütze 8</v>
      </c>
      <c r="M39" s="49" t="str">
        <f t="shared" si="7"/>
        <v>0</v>
      </c>
      <c r="N39">
        <f t="shared" si="1"/>
        <v>0</v>
      </c>
    </row>
    <row r="40" spans="1:14" ht="12.75">
      <c r="A40" s="45">
        <f t="shared" si="8"/>
        <v>0</v>
      </c>
      <c r="B40" s="4" t="str">
        <f>Mannschaften!E15</f>
        <v>Schütze 9</v>
      </c>
      <c r="M40" s="49" t="str">
        <f t="shared" si="7"/>
        <v>0</v>
      </c>
      <c r="N40">
        <f t="shared" si="1"/>
        <v>0</v>
      </c>
    </row>
    <row r="41" spans="1:14" ht="12.75">
      <c r="A41" s="45">
        <f t="shared" si="8"/>
        <v>0</v>
      </c>
      <c r="B41" s="4" t="str">
        <f>Mannschaften!E16</f>
        <v>Schütze 10</v>
      </c>
      <c r="M41" s="49" t="str">
        <f t="shared" si="7"/>
        <v>0</v>
      </c>
      <c r="N41">
        <f t="shared" si="1"/>
        <v>0</v>
      </c>
    </row>
    <row r="42" spans="2:14" ht="12.75">
      <c r="B42" s="45" t="s">
        <v>13</v>
      </c>
      <c r="C42" s="45">
        <f>SUM(C32:C33,C35)</f>
        <v>332</v>
      </c>
      <c r="D42" s="45">
        <f>SUM(D32,D34:D35)</f>
        <v>386</v>
      </c>
      <c r="E42" s="45">
        <f>SUM(E32:E34)</f>
        <v>0</v>
      </c>
      <c r="F42" s="45">
        <f aca="true" t="shared" si="9" ref="F42:L42">SUM(F32:F41)</f>
        <v>0</v>
      </c>
      <c r="G42" s="45">
        <f t="shared" si="9"/>
        <v>0</v>
      </c>
      <c r="H42" s="45">
        <f>SUM(H32,H34:H35)</f>
        <v>354</v>
      </c>
      <c r="I42" s="45">
        <f>SUM(I32:I35)</f>
        <v>0</v>
      </c>
      <c r="J42" s="45">
        <f>SUM(J32,J34:J35)</f>
        <v>0</v>
      </c>
      <c r="K42" s="45">
        <f t="shared" si="9"/>
        <v>0</v>
      </c>
      <c r="L42" s="45">
        <f t="shared" si="9"/>
        <v>0</v>
      </c>
      <c r="M42" s="49">
        <f t="shared" si="7"/>
        <v>357.3333333333333</v>
      </c>
      <c r="N42"/>
    </row>
    <row r="43" ht="12.75">
      <c r="N43"/>
    </row>
    <row r="44" spans="1:14" ht="25.5" customHeight="1">
      <c r="A44" s="45" t="s">
        <v>1</v>
      </c>
      <c r="B44" s="48" t="str">
        <f>Mannschaften!D5</f>
        <v>X</v>
      </c>
      <c r="C44" s="43" t="s">
        <v>2</v>
      </c>
      <c r="D44" s="43" t="s">
        <v>3</v>
      </c>
      <c r="E44" s="43" t="s">
        <v>4</v>
      </c>
      <c r="F44" s="43" t="s">
        <v>5</v>
      </c>
      <c r="G44" s="43" t="s">
        <v>6</v>
      </c>
      <c r="H44" s="43" t="s">
        <v>7</v>
      </c>
      <c r="I44" s="43" t="s">
        <v>8</v>
      </c>
      <c r="J44" s="43" t="s">
        <v>9</v>
      </c>
      <c r="K44" s="43" t="s">
        <v>10</v>
      </c>
      <c r="L44" s="43" t="s">
        <v>11</v>
      </c>
      <c r="M44" s="45" t="s">
        <v>12</v>
      </c>
      <c r="N44" t="str">
        <f t="shared" si="1"/>
        <v>WK</v>
      </c>
    </row>
    <row r="45" spans="1:14" ht="12.75" customHeight="1">
      <c r="A45" s="45">
        <f>IF(C45&gt;1,1)+IF(D45&gt;1,1)+IF(E45&gt;1,1)+IF(F45&gt;1,1)+IF(G45&gt;1,1)+IF(H45&gt;1,1)+IF(I45&gt;1,1)+IF(J45&gt;1,1)+IF(K45&gt;1,1)+IF(L45&gt;1,1)</f>
        <v>0</v>
      </c>
      <c r="B45" s="4" t="str">
        <f>Mannschaften!D7</f>
        <v>Schütze 1</v>
      </c>
      <c r="M45" s="49" t="str">
        <f aca="true" t="shared" si="10" ref="M45:M55">IF(SUM(C45:L45)=0,"0",SUM(C45:L45)/COUNTIF(C45:L45,"&gt;0"))</f>
        <v>0</v>
      </c>
      <c r="N45">
        <f t="shared" si="1"/>
        <v>0</v>
      </c>
    </row>
    <row r="46" spans="1:14" ht="12.75">
      <c r="A46" s="45">
        <f aca="true" t="shared" si="11" ref="A46:A54">IF(C46&gt;1,1)+IF(D46&gt;1,1)+IF(E46&gt;1,1)+IF(F46&gt;1,1)+IF(G46&gt;1,1)+IF(H46&gt;1,1)+IF(I46&gt;1,1)+IF(J46&gt;1,1)+IF(K46&gt;1,1)+IF(L46&gt;1,1)</f>
        <v>0</v>
      </c>
      <c r="B46" s="4" t="str">
        <f>Mannschaften!D8</f>
        <v>Schütze 2</v>
      </c>
      <c r="M46" s="49" t="str">
        <f t="shared" si="10"/>
        <v>0</v>
      </c>
      <c r="N46">
        <f t="shared" si="1"/>
        <v>0</v>
      </c>
    </row>
    <row r="47" spans="1:14" ht="12.75">
      <c r="A47" s="45">
        <f t="shared" si="11"/>
        <v>0</v>
      </c>
      <c r="B47" s="4" t="str">
        <f>Mannschaften!D9</f>
        <v>Schütze 3</v>
      </c>
      <c r="M47" s="49" t="str">
        <f t="shared" si="10"/>
        <v>0</v>
      </c>
      <c r="N47">
        <f t="shared" si="1"/>
        <v>0</v>
      </c>
    </row>
    <row r="48" spans="1:14" ht="12.75">
      <c r="A48" s="45">
        <f t="shared" si="11"/>
        <v>0</v>
      </c>
      <c r="B48" s="4" t="str">
        <f>Mannschaften!D10</f>
        <v>Schütze 4</v>
      </c>
      <c r="M48" s="49" t="str">
        <f t="shared" si="10"/>
        <v>0</v>
      </c>
      <c r="N48">
        <f t="shared" si="1"/>
        <v>0</v>
      </c>
    </row>
    <row r="49" spans="1:14" ht="12.75">
      <c r="A49" s="45">
        <f t="shared" si="11"/>
        <v>0</v>
      </c>
      <c r="B49" s="4" t="str">
        <f>Mannschaften!D11</f>
        <v>Schütze 5</v>
      </c>
      <c r="M49" s="49" t="str">
        <f t="shared" si="10"/>
        <v>0</v>
      </c>
      <c r="N49">
        <f t="shared" si="1"/>
        <v>0</v>
      </c>
    </row>
    <row r="50" spans="1:14" ht="12.75">
      <c r="A50" s="45">
        <f t="shared" si="11"/>
        <v>0</v>
      </c>
      <c r="B50" s="4" t="str">
        <f>Mannschaften!D12</f>
        <v>Schütze 6</v>
      </c>
      <c r="M50" s="49" t="str">
        <f t="shared" si="10"/>
        <v>0</v>
      </c>
      <c r="N50">
        <f t="shared" si="1"/>
        <v>0</v>
      </c>
    </row>
    <row r="51" spans="1:14" ht="12.75">
      <c r="A51" s="45">
        <f t="shared" si="11"/>
        <v>0</v>
      </c>
      <c r="B51" s="4" t="str">
        <f>Mannschaften!D13</f>
        <v>Schütze 7</v>
      </c>
      <c r="M51" s="49" t="str">
        <f t="shared" si="10"/>
        <v>0</v>
      </c>
      <c r="N51">
        <f t="shared" si="1"/>
        <v>0</v>
      </c>
    </row>
    <row r="52" spans="1:14" ht="12.75">
      <c r="A52" s="45">
        <f t="shared" si="11"/>
        <v>0</v>
      </c>
      <c r="B52" s="4" t="str">
        <f>Mannschaften!D14</f>
        <v>Schütze 8</v>
      </c>
      <c r="M52" s="49" t="str">
        <f t="shared" si="10"/>
        <v>0</v>
      </c>
      <c r="N52">
        <f t="shared" si="1"/>
        <v>0</v>
      </c>
    </row>
    <row r="53" spans="1:14" ht="12.75">
      <c r="A53" s="45">
        <f t="shared" si="11"/>
        <v>0</v>
      </c>
      <c r="B53" s="4" t="str">
        <f>Mannschaften!D15</f>
        <v>Schütze 9</v>
      </c>
      <c r="M53" s="49" t="str">
        <f t="shared" si="10"/>
        <v>0</v>
      </c>
      <c r="N53">
        <f t="shared" si="1"/>
        <v>0</v>
      </c>
    </row>
    <row r="54" spans="1:14" ht="12.75">
      <c r="A54" s="45">
        <f t="shared" si="11"/>
        <v>0</v>
      </c>
      <c r="B54" s="4" t="str">
        <f>Mannschaften!D16</f>
        <v>Schütze 10</v>
      </c>
      <c r="M54" s="49" t="str">
        <f t="shared" si="10"/>
        <v>0</v>
      </c>
      <c r="N54">
        <f t="shared" si="1"/>
        <v>0</v>
      </c>
    </row>
    <row r="55" spans="2:14" ht="12.75">
      <c r="B55" s="45" t="s">
        <v>13</v>
      </c>
      <c r="C55" s="45">
        <f aca="true" t="shared" si="12" ref="C55:L55">SUM(C45:C54)</f>
        <v>0</v>
      </c>
      <c r="D55" s="45">
        <f>SUM(D45:D47)</f>
        <v>0</v>
      </c>
      <c r="E55" s="45">
        <f>SUM(E45:E48)</f>
        <v>0</v>
      </c>
      <c r="F55" s="45">
        <f t="shared" si="12"/>
        <v>0</v>
      </c>
      <c r="G55" s="45">
        <f t="shared" si="12"/>
        <v>0</v>
      </c>
      <c r="H55" s="45">
        <f>SUM(H45:H48)</f>
        <v>0</v>
      </c>
      <c r="I55" s="45">
        <f>SUM(I45:I48)</f>
        <v>0</v>
      </c>
      <c r="J55" s="45">
        <f>SUM(J45:J48)</f>
        <v>0</v>
      </c>
      <c r="K55" s="45">
        <f t="shared" si="12"/>
        <v>0</v>
      </c>
      <c r="L55" s="45">
        <f t="shared" si="12"/>
        <v>0</v>
      </c>
      <c r="M55" s="49" t="str">
        <f t="shared" si="10"/>
        <v>0</v>
      </c>
      <c r="N55"/>
    </row>
    <row r="57" spans="1:13" ht="12.75">
      <c r="A57" s="45" t="s">
        <v>1</v>
      </c>
      <c r="B57" s="48" t="str">
        <f>Mannschaften!F5</f>
        <v>X</v>
      </c>
      <c r="C57" s="43" t="s">
        <v>2</v>
      </c>
      <c r="D57" s="43" t="s">
        <v>3</v>
      </c>
      <c r="E57" s="43" t="s">
        <v>4</v>
      </c>
      <c r="F57" s="43" t="s">
        <v>5</v>
      </c>
      <c r="G57" s="43" t="s">
        <v>6</v>
      </c>
      <c r="H57" s="43" t="s">
        <v>7</v>
      </c>
      <c r="I57" s="43" t="s">
        <v>8</v>
      </c>
      <c r="J57" s="43" t="s">
        <v>9</v>
      </c>
      <c r="K57" s="43" t="s">
        <v>10</v>
      </c>
      <c r="L57" s="43" t="s">
        <v>11</v>
      </c>
      <c r="M57" s="45" t="s">
        <v>12</v>
      </c>
    </row>
    <row r="58" spans="1:14" ht="12.75">
      <c r="A58" s="45">
        <f aca="true" t="shared" si="13" ref="A58:A67">IF(C58&gt;1,1)+IF(D58&gt;1,1)+IF(E58&gt;1,1)+IF(F58&gt;1,1)+IF(G58&gt;1,1)+IF(H58&gt;1,1)+IF(I58&gt;1,1)+IF(J58&gt;1,1)+IF(K58&gt;1,1)+IF(L58&gt;1,1)</f>
        <v>0</v>
      </c>
      <c r="B58" s="4" t="str">
        <f>Mannschaften!F7</f>
        <v>Schütze 1</v>
      </c>
      <c r="M58" s="49" t="str">
        <f aca="true" t="shared" si="14" ref="M58:M68">IF(SUM(C58:L58)=0,"0",SUM(C58:L58)/COUNTIF(C58:L58,"&gt;0"))</f>
        <v>0</v>
      </c>
      <c r="N58">
        <f aca="true" t="shared" si="15" ref="N58:N67">A58</f>
        <v>0</v>
      </c>
    </row>
    <row r="59" spans="1:14" ht="12.75">
      <c r="A59" s="45">
        <f t="shared" si="13"/>
        <v>0</v>
      </c>
      <c r="B59" s="4" t="str">
        <f>Mannschaften!F8</f>
        <v>Schütze 2</v>
      </c>
      <c r="M59" s="49" t="str">
        <f t="shared" si="14"/>
        <v>0</v>
      </c>
      <c r="N59">
        <f t="shared" si="15"/>
        <v>0</v>
      </c>
    </row>
    <row r="60" spans="1:14" ht="12.75">
      <c r="A60" s="45">
        <f t="shared" si="13"/>
        <v>0</v>
      </c>
      <c r="B60" s="4" t="str">
        <f>Mannschaften!F9</f>
        <v>Schütze 3</v>
      </c>
      <c r="M60" s="49" t="str">
        <f t="shared" si="14"/>
        <v>0</v>
      </c>
      <c r="N60">
        <f t="shared" si="15"/>
        <v>0</v>
      </c>
    </row>
    <row r="61" spans="1:14" ht="12.75">
      <c r="A61" s="45">
        <f t="shared" si="13"/>
        <v>0</v>
      </c>
      <c r="B61" s="4" t="str">
        <f>Mannschaften!F10</f>
        <v>Schütze 4</v>
      </c>
      <c r="M61" s="49" t="str">
        <f t="shared" si="14"/>
        <v>0</v>
      </c>
      <c r="N61">
        <f t="shared" si="15"/>
        <v>0</v>
      </c>
    </row>
    <row r="62" spans="1:15" ht="12.75">
      <c r="A62" s="45">
        <f t="shared" si="13"/>
        <v>0</v>
      </c>
      <c r="B62" s="4" t="str">
        <f>Mannschaften!F11</f>
        <v>Schütze 5</v>
      </c>
      <c r="M62" s="49" t="str">
        <f t="shared" si="14"/>
        <v>0</v>
      </c>
      <c r="N62">
        <f t="shared" si="15"/>
        <v>0</v>
      </c>
      <c r="O62" s="53"/>
    </row>
    <row r="63" spans="1:15" ht="12.75">
      <c r="A63" s="45">
        <f t="shared" si="13"/>
        <v>0</v>
      </c>
      <c r="B63" s="4" t="str">
        <f>Mannschaften!F12</f>
        <v>Schütze 6</v>
      </c>
      <c r="M63" s="49" t="str">
        <f t="shared" si="14"/>
        <v>0</v>
      </c>
      <c r="N63">
        <f t="shared" si="15"/>
        <v>0</v>
      </c>
      <c r="O63" s="53"/>
    </row>
    <row r="64" spans="1:15" ht="12.75">
      <c r="A64" s="45">
        <f t="shared" si="13"/>
        <v>0</v>
      </c>
      <c r="B64" s="4" t="str">
        <f>Mannschaften!F13</f>
        <v>Schütze 7</v>
      </c>
      <c r="M64" s="49" t="str">
        <f t="shared" si="14"/>
        <v>0</v>
      </c>
      <c r="N64">
        <f t="shared" si="15"/>
        <v>0</v>
      </c>
      <c r="O64" s="53"/>
    </row>
    <row r="65" spans="1:15" ht="12.75">
      <c r="A65" s="45">
        <f t="shared" si="13"/>
        <v>0</v>
      </c>
      <c r="B65" s="4" t="str">
        <f>Mannschaften!F14</f>
        <v>Schütze 8</v>
      </c>
      <c r="M65" s="49" t="str">
        <f t="shared" si="14"/>
        <v>0</v>
      </c>
      <c r="N65">
        <f t="shared" si="15"/>
        <v>0</v>
      </c>
      <c r="O65" s="53"/>
    </row>
    <row r="66" spans="1:15" ht="12.75">
      <c r="A66" s="45">
        <f t="shared" si="13"/>
        <v>0</v>
      </c>
      <c r="B66" s="4" t="str">
        <f>Mannschaften!F15</f>
        <v>Schütze 9</v>
      </c>
      <c r="M66" s="49" t="str">
        <f t="shared" si="14"/>
        <v>0</v>
      </c>
      <c r="N66">
        <f t="shared" si="15"/>
        <v>0</v>
      </c>
      <c r="O66" s="53"/>
    </row>
    <row r="67" spans="1:15" ht="12.75">
      <c r="A67" s="45">
        <f t="shared" si="13"/>
        <v>0</v>
      </c>
      <c r="B67" s="4" t="str">
        <f>Mannschaften!F16</f>
        <v>Schütze 10</v>
      </c>
      <c r="M67" s="49" t="str">
        <f t="shared" si="14"/>
        <v>0</v>
      </c>
      <c r="N67">
        <f t="shared" si="15"/>
        <v>0</v>
      </c>
      <c r="O67" s="53"/>
    </row>
    <row r="68" spans="2:15" ht="12.75">
      <c r="B68" s="45" t="s">
        <v>13</v>
      </c>
      <c r="C68" s="45">
        <f aca="true" t="shared" si="16" ref="C68:L68">SUM(C58:C67)</f>
        <v>0</v>
      </c>
      <c r="D68" s="45">
        <f t="shared" si="16"/>
        <v>0</v>
      </c>
      <c r="E68" s="45">
        <f t="shared" si="16"/>
        <v>0</v>
      </c>
      <c r="F68" s="45">
        <f t="shared" si="16"/>
        <v>0</v>
      </c>
      <c r="G68" s="45">
        <f t="shared" si="16"/>
        <v>0</v>
      </c>
      <c r="H68" s="45">
        <f t="shared" si="16"/>
        <v>0</v>
      </c>
      <c r="I68" s="45">
        <f t="shared" si="16"/>
        <v>0</v>
      </c>
      <c r="J68" s="45">
        <f t="shared" si="16"/>
        <v>0</v>
      </c>
      <c r="K68" s="45">
        <f t="shared" si="16"/>
        <v>0</v>
      </c>
      <c r="L68" s="45">
        <f t="shared" si="16"/>
        <v>0</v>
      </c>
      <c r="M68" s="49" t="str">
        <f t="shared" si="14"/>
        <v>0</v>
      </c>
      <c r="O68" s="53"/>
    </row>
    <row r="69" ht="12.75">
      <c r="O69" s="53"/>
    </row>
    <row r="70" spans="1:15" ht="12.75">
      <c r="A70" s="45" t="s">
        <v>1</v>
      </c>
      <c r="B70" s="48" t="str">
        <f>Mannschaften!G5</f>
        <v>X</v>
      </c>
      <c r="C70" s="43" t="s">
        <v>2</v>
      </c>
      <c r="D70" s="43" t="s">
        <v>3</v>
      </c>
      <c r="E70" s="43" t="s">
        <v>4</v>
      </c>
      <c r="F70" s="43" t="s">
        <v>5</v>
      </c>
      <c r="G70" s="43" t="s">
        <v>6</v>
      </c>
      <c r="H70" s="43" t="s">
        <v>7</v>
      </c>
      <c r="I70" s="43" t="s">
        <v>8</v>
      </c>
      <c r="J70" s="43" t="s">
        <v>9</v>
      </c>
      <c r="K70" s="43" t="s">
        <v>10</v>
      </c>
      <c r="L70" s="43" t="s">
        <v>11</v>
      </c>
      <c r="M70" s="45" t="s">
        <v>12</v>
      </c>
      <c r="O70" s="53"/>
    </row>
    <row r="71" spans="1:15" ht="12.75">
      <c r="A71" s="45">
        <f>IF(C71&gt;1,1)+IF(D71&gt;1,1)+IF(E71&gt;1,1)+IF(F71&gt;1,1)+IF(G71&gt;1,1)+IF(H71&gt;1,1)+IF(I71&gt;1,1)+IF(J71&gt;1,1)+IF(K71&gt;1,1)+IF(L71&gt;1,1)</f>
        <v>0</v>
      </c>
      <c r="B71" s="4" t="str">
        <f>Mannschaften!G7</f>
        <v>Schütze 1</v>
      </c>
      <c r="M71" s="49" t="str">
        <f aca="true" t="shared" si="17" ref="M71:M81">IF(SUM(C71:L71)=0,"0",SUM(C71:L71)/COUNTIF(C71:L71,"&gt;0"))</f>
        <v>0</v>
      </c>
      <c r="N71">
        <f aca="true" t="shared" si="18" ref="N71:N80">A71</f>
        <v>0</v>
      </c>
      <c r="O71" s="53"/>
    </row>
    <row r="72" spans="1:15" ht="12.75">
      <c r="A72" s="45">
        <f aca="true" t="shared" si="19" ref="A72:A80">IF(C72&gt;1,1)+IF(D72&gt;1,1)+IF(E72&gt;1,1)+IF(F72&gt;1,1)+IF(G72&gt;1,1)+IF(H72&gt;1,1)+IF(I72&gt;1,1)+IF(J72&gt;1,1)+IF(K72&gt;1,1)+IF(L72&gt;1,1)</f>
        <v>0</v>
      </c>
      <c r="B72" s="4" t="str">
        <f>Mannschaften!G8</f>
        <v>Schütze 2</v>
      </c>
      <c r="M72" s="49" t="str">
        <f t="shared" si="17"/>
        <v>0</v>
      </c>
      <c r="N72">
        <f t="shared" si="18"/>
        <v>0</v>
      </c>
      <c r="O72" s="53"/>
    </row>
    <row r="73" spans="1:15" ht="12.75">
      <c r="A73" s="45">
        <f t="shared" si="19"/>
        <v>0</v>
      </c>
      <c r="B73" s="4" t="str">
        <f>Mannschaften!G9</f>
        <v>Schütze 3</v>
      </c>
      <c r="M73" s="49" t="str">
        <f t="shared" si="17"/>
        <v>0</v>
      </c>
      <c r="N73">
        <f t="shared" si="18"/>
        <v>0</v>
      </c>
      <c r="O73" s="53"/>
    </row>
    <row r="74" spans="1:15" ht="12.75">
      <c r="A74" s="45">
        <f t="shared" si="19"/>
        <v>0</v>
      </c>
      <c r="B74" s="4" t="str">
        <f>Mannschaften!G10</f>
        <v>Schütze 4</v>
      </c>
      <c r="M74" s="49" t="str">
        <f t="shared" si="17"/>
        <v>0</v>
      </c>
      <c r="N74">
        <f t="shared" si="18"/>
        <v>0</v>
      </c>
      <c r="O74" s="53"/>
    </row>
    <row r="75" spans="1:14" ht="12.75">
      <c r="A75" s="45">
        <f t="shared" si="19"/>
        <v>0</v>
      </c>
      <c r="B75" s="4" t="str">
        <f>Mannschaften!G11</f>
        <v>Schütze 5</v>
      </c>
      <c r="M75" s="49" t="str">
        <f t="shared" si="17"/>
        <v>0</v>
      </c>
      <c r="N75">
        <f t="shared" si="18"/>
        <v>0</v>
      </c>
    </row>
    <row r="76" spans="1:14" ht="12.75">
      <c r="A76" s="45">
        <f t="shared" si="19"/>
        <v>0</v>
      </c>
      <c r="B76" s="4" t="str">
        <f>Mannschaften!G12</f>
        <v>Schütze 6</v>
      </c>
      <c r="M76" s="49" t="str">
        <f t="shared" si="17"/>
        <v>0</v>
      </c>
      <c r="N76">
        <f t="shared" si="18"/>
        <v>0</v>
      </c>
    </row>
    <row r="77" spans="1:14" ht="12.75">
      <c r="A77" s="45">
        <f t="shared" si="19"/>
        <v>0</v>
      </c>
      <c r="B77" s="4" t="str">
        <f>Mannschaften!G13</f>
        <v>Schütze 7</v>
      </c>
      <c r="M77" s="49" t="str">
        <f t="shared" si="17"/>
        <v>0</v>
      </c>
      <c r="N77">
        <f t="shared" si="18"/>
        <v>0</v>
      </c>
    </row>
    <row r="78" spans="1:14" ht="12.75">
      <c r="A78" s="45">
        <f t="shared" si="19"/>
        <v>0</v>
      </c>
      <c r="B78" s="4" t="str">
        <f>Mannschaften!G14</f>
        <v>Schütze 8</v>
      </c>
      <c r="M78" s="49" t="str">
        <f t="shared" si="17"/>
        <v>0</v>
      </c>
      <c r="N78">
        <f t="shared" si="18"/>
        <v>0</v>
      </c>
    </row>
    <row r="79" spans="1:14" ht="12.75">
      <c r="A79" s="45">
        <f t="shared" si="19"/>
        <v>0</v>
      </c>
      <c r="B79" s="4" t="str">
        <f>Mannschaften!G15</f>
        <v>Schütze 9</v>
      </c>
      <c r="M79" s="49" t="str">
        <f t="shared" si="17"/>
        <v>0</v>
      </c>
      <c r="N79">
        <f t="shared" si="18"/>
        <v>0</v>
      </c>
    </row>
    <row r="80" spans="1:14" ht="12.75">
      <c r="A80" s="45">
        <f t="shared" si="19"/>
        <v>0</v>
      </c>
      <c r="B80" s="4" t="str">
        <f>Mannschaften!G16</f>
        <v>Schütze 10</v>
      </c>
      <c r="M80" s="49" t="str">
        <f t="shared" si="17"/>
        <v>0</v>
      </c>
      <c r="N80">
        <f t="shared" si="18"/>
        <v>0</v>
      </c>
    </row>
    <row r="81" spans="2:13" ht="12.75">
      <c r="B81" s="45" t="s">
        <v>13</v>
      </c>
      <c r="C81" s="45">
        <f aca="true" t="shared" si="20" ref="C81:L81">SUM(C71:C80)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9" t="str">
        <f t="shared" si="17"/>
        <v>0</v>
      </c>
    </row>
    <row r="83" ht="12.75">
      <c r="A83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E13" sqref="E13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58</v>
      </c>
      <c r="C5" s="54" t="s">
        <v>66</v>
      </c>
      <c r="D5" s="1" t="s">
        <v>50</v>
      </c>
      <c r="E5" s="46" t="s">
        <v>67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s="4" t="s">
        <v>63</v>
      </c>
      <c r="C7" t="s">
        <v>68</v>
      </c>
      <c r="D7" t="s">
        <v>51</v>
      </c>
      <c r="E7" t="s">
        <v>71</v>
      </c>
      <c r="F7" t="s">
        <v>51</v>
      </c>
      <c r="G7" t="s">
        <v>51</v>
      </c>
    </row>
    <row r="8" spans="2:7" ht="12.75">
      <c r="B8" s="4" t="s">
        <v>64</v>
      </c>
      <c r="C8" t="s">
        <v>69</v>
      </c>
      <c r="D8" t="s">
        <v>52</v>
      </c>
      <c r="E8" t="s">
        <v>72</v>
      </c>
      <c r="F8" t="s">
        <v>52</v>
      </c>
      <c r="G8" t="s">
        <v>52</v>
      </c>
    </row>
    <row r="9" spans="2:7" ht="12.75">
      <c r="B9" s="4" t="s">
        <v>65</v>
      </c>
      <c r="C9" t="s">
        <v>70</v>
      </c>
      <c r="D9" t="s">
        <v>53</v>
      </c>
      <c r="E9" t="s">
        <v>73</v>
      </c>
      <c r="F9" t="s">
        <v>53</v>
      </c>
      <c r="G9" t="s">
        <v>53</v>
      </c>
    </row>
    <row r="10" spans="2:7" ht="12.75">
      <c r="B10" t="s">
        <v>54</v>
      </c>
      <c r="C10" t="s">
        <v>54</v>
      </c>
      <c r="D10" t="s">
        <v>54</v>
      </c>
      <c r="E10" t="s">
        <v>74</v>
      </c>
      <c r="F10" t="s">
        <v>54</v>
      </c>
      <c r="G10" t="s">
        <v>54</v>
      </c>
    </row>
    <row r="11" spans="2:7" ht="12.75"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</row>
    <row r="12" spans="2:7" ht="12.75"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2007-08-09T18:27:15Z</cp:lastPrinted>
  <dcterms:created xsi:type="dcterms:W3CDTF">2005-10-15T19:09:24Z</dcterms:created>
  <dcterms:modified xsi:type="dcterms:W3CDTF">2018-07-22T12:29:45Z</dcterms:modified>
  <cp:category/>
  <cp:version/>
  <cp:contentType/>
  <cp:contentStatus/>
</cp:coreProperties>
</file>