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15480" windowHeight="9120" activeTab="0"/>
  </bookViews>
  <sheets>
    <sheet name="Lichtgewehr_Gr1" sheetId="1" r:id="rId1"/>
    <sheet name="Einzel Alle" sheetId="2" r:id="rId2"/>
    <sheet name="Mannschaften" sheetId="3" r:id="rId3"/>
  </sheets>
  <definedNames>
    <definedName name="ExterneDaten_1" localSheetId="1">'Einzel Alle'!$A$1:$M$103</definedName>
  </definedNames>
  <calcPr fullCalcOnLoad="1"/>
</workbook>
</file>

<file path=xl/sharedStrings.xml><?xml version="1.0" encoding="utf-8"?>
<sst xmlns="http://schemas.openxmlformats.org/spreadsheetml/2006/main" count="245" uniqueCount="81">
  <si>
    <t>Einzelergebnisse</t>
  </si>
  <si>
    <t>WK</t>
  </si>
  <si>
    <t>1.WK</t>
  </si>
  <si>
    <t>2.WK</t>
  </si>
  <si>
    <t>3.WK</t>
  </si>
  <si>
    <t>4.WK</t>
  </si>
  <si>
    <t>5.WK</t>
  </si>
  <si>
    <t>6.WK</t>
  </si>
  <si>
    <t>7.WK</t>
  </si>
  <si>
    <t>8.WK</t>
  </si>
  <si>
    <t>9.WK</t>
  </si>
  <si>
    <t>10.WK</t>
  </si>
  <si>
    <t>Ergebnis Ø</t>
  </si>
  <si>
    <t>Mannschafts-Ergebnisse</t>
  </si>
  <si>
    <t>WK = Anzahl der Wettkämpfe</t>
  </si>
  <si>
    <t>Schütze 5</t>
  </si>
  <si>
    <t>Schütze 6</t>
  </si>
  <si>
    <t>Schütze 7</t>
  </si>
  <si>
    <t>Schütze 8</t>
  </si>
  <si>
    <t>Schütze 9</t>
  </si>
  <si>
    <t>Schütze 10</t>
  </si>
  <si>
    <t>Schützengau Eichstätt</t>
  </si>
  <si>
    <t>Punkte</t>
  </si>
  <si>
    <t>Verein</t>
  </si>
  <si>
    <t>Ringe</t>
  </si>
  <si>
    <t>plus</t>
  </si>
  <si>
    <t>minus</t>
  </si>
  <si>
    <t>1.</t>
  </si>
  <si>
    <t>:</t>
  </si>
  <si>
    <t>2.</t>
  </si>
  <si>
    <t>3.</t>
  </si>
  <si>
    <t>4.</t>
  </si>
  <si>
    <t>5.</t>
  </si>
  <si>
    <t>6.</t>
  </si>
  <si>
    <t>Ergebnis</t>
  </si>
  <si>
    <t>Heim</t>
  </si>
  <si>
    <t>Gast</t>
  </si>
  <si>
    <t>Runde 1</t>
  </si>
  <si>
    <t>Runde 8</t>
  </si>
  <si>
    <t>-</t>
  </si>
  <si>
    <t>Runde 2</t>
  </si>
  <si>
    <t>Runde 9</t>
  </si>
  <si>
    <t>Runde 3</t>
  </si>
  <si>
    <t>Runde 10</t>
  </si>
  <si>
    <t>Runde 4</t>
  </si>
  <si>
    <t>Runde 5</t>
  </si>
  <si>
    <t>Runde 7</t>
  </si>
  <si>
    <t>Ø</t>
  </si>
  <si>
    <t>Mannschaftsführer</t>
  </si>
  <si>
    <t>Telefon</t>
  </si>
  <si>
    <t>X</t>
  </si>
  <si>
    <t>Schütze 1</t>
  </si>
  <si>
    <t>Schütze 2</t>
  </si>
  <si>
    <t>Schütze 3</t>
  </si>
  <si>
    <t>Schütze 4</t>
  </si>
  <si>
    <t>Schießbeginn 19:00Uhr</t>
  </si>
  <si>
    <t>Theresa Rieder</t>
  </si>
  <si>
    <t>08423/382</t>
  </si>
  <si>
    <t>Runde 6</t>
  </si>
  <si>
    <t>Rundenwettkämpfe 2022</t>
  </si>
  <si>
    <t>Pfünz</t>
  </si>
  <si>
    <t>Daniel Betz</t>
  </si>
  <si>
    <t>0151/65200519</t>
  </si>
  <si>
    <t>Euerwang</t>
  </si>
  <si>
    <t>Pfahldorf</t>
  </si>
  <si>
    <t>Netter Theresia</t>
  </si>
  <si>
    <t>Netter Maximilian</t>
  </si>
  <si>
    <t>Heiß Emma</t>
  </si>
  <si>
    <t>Guth Marie</t>
  </si>
  <si>
    <t>Hüttinger Raphael</t>
  </si>
  <si>
    <t>Schneider Marika</t>
  </si>
  <si>
    <t>Mederer Johanna</t>
  </si>
  <si>
    <t>Schneider Paul</t>
  </si>
  <si>
    <t>Trost Sebastian</t>
  </si>
  <si>
    <t>Backer Julia</t>
  </si>
  <si>
    <t>Brandl Diana</t>
  </si>
  <si>
    <t>Lichtgewehr - Gruppe 1</t>
  </si>
  <si>
    <t>Anton Meyer</t>
  </si>
  <si>
    <t>0170/4001561</t>
  </si>
  <si>
    <t>Monika Bauer</t>
  </si>
  <si>
    <t>0176/23333496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</si>
</sst>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d/\ mmmm\ yyyy"/>
    <numFmt numFmtId="171" formatCode="[$-407]d/\ mmmm\ yyyy;@"/>
    <numFmt numFmtId="172" formatCode="d/\ mmm/"/>
    <numFmt numFmtId="173" formatCode="0.0000"/>
    <numFmt numFmtId="174" formatCode="0.000"/>
    <numFmt numFmtId="175" formatCode="0.0"/>
  </numFmts>
  <fonts count="43">
    <font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172" fontId="3" fillId="33" borderId="0" xfId="0" applyNumberFormat="1" applyFont="1" applyFill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6" fillId="33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75"/>
  <sheetViews>
    <sheetView showGridLines="0" tabSelected="1" zoomScalePageLayoutView="0" workbookViewId="0" topLeftCell="C1">
      <selection activeCell="C1" sqref="C1:Q28"/>
    </sheetView>
  </sheetViews>
  <sheetFormatPr defaultColWidth="11.421875" defaultRowHeight="12.75"/>
  <cols>
    <col min="1" max="2" width="11.421875" style="5" hidden="1" customWidth="1"/>
    <col min="3" max="3" width="7.8515625" style="6" customWidth="1"/>
    <col min="4" max="4" width="0.85546875" style="6" customWidth="1"/>
    <col min="5" max="6" width="7.8515625" style="6" customWidth="1"/>
    <col min="7" max="7" width="0.71875" style="6" customWidth="1"/>
    <col min="8" max="8" width="7.8515625" style="6" customWidth="1"/>
    <col min="9" max="9" width="14.7109375" style="6" customWidth="1"/>
    <col min="10" max="10" width="1.8515625" style="5" customWidth="1"/>
    <col min="11" max="11" width="14.7109375" style="6" customWidth="1"/>
    <col min="12" max="12" width="12.140625" style="6" customWidth="1"/>
    <col min="13" max="13" width="0.71875" style="6" customWidth="1"/>
    <col min="14" max="15" width="7.8515625" style="6" customWidth="1"/>
    <col min="16" max="16" width="0.85546875" style="6" customWidth="1"/>
    <col min="17" max="17" width="7.8515625" style="6" customWidth="1"/>
    <col min="18" max="19" width="11.421875" style="6" hidden="1" customWidth="1"/>
    <col min="20" max="16384" width="11.421875" style="6" customWidth="1"/>
  </cols>
  <sheetData>
    <row r="2" spans="1:16" ht="15">
      <c r="A2" s="7"/>
      <c r="B2" s="7"/>
      <c r="C2" s="11" t="s">
        <v>21</v>
      </c>
      <c r="D2" s="11"/>
      <c r="E2" s="11"/>
      <c r="F2" s="11"/>
      <c r="G2" s="11"/>
      <c r="H2" s="11"/>
      <c r="I2" s="11"/>
      <c r="J2" s="61" t="s">
        <v>59</v>
      </c>
      <c r="K2" s="61"/>
      <c r="L2" s="61"/>
      <c r="M2" s="61"/>
      <c r="N2" s="61"/>
      <c r="O2" s="61"/>
      <c r="P2" s="61"/>
    </row>
    <row r="3" spans="3:17" ht="12.75">
      <c r="C3" s="12"/>
      <c r="D3" s="13"/>
      <c r="E3" s="12"/>
      <c r="F3" s="12"/>
      <c r="G3" s="12"/>
      <c r="H3" s="12"/>
      <c r="I3" s="14"/>
      <c r="J3" s="62" t="s">
        <v>55</v>
      </c>
      <c r="K3" s="62"/>
      <c r="L3" s="62"/>
      <c r="M3" s="62"/>
      <c r="N3" s="62"/>
      <c r="O3" s="62"/>
      <c r="P3" s="62"/>
      <c r="Q3" s="12"/>
    </row>
    <row r="4" spans="3:17" ht="18" customHeight="1">
      <c r="C4" s="60" t="s">
        <v>76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3:17" ht="12.75">
      <c r="C5" s="16"/>
      <c r="D5" s="17"/>
      <c r="E5" s="18"/>
      <c r="F5" s="18"/>
      <c r="G5" s="18"/>
      <c r="H5" s="18"/>
      <c r="I5" s="19"/>
      <c r="J5" s="36"/>
      <c r="K5" s="15"/>
      <c r="L5" s="15"/>
      <c r="M5" s="15"/>
      <c r="N5" s="15"/>
      <c r="O5" s="57" t="s">
        <v>22</v>
      </c>
      <c r="P5" s="57"/>
      <c r="Q5" s="57"/>
    </row>
    <row r="6" spans="1:17" ht="12.75">
      <c r="A6" s="20"/>
      <c r="B6" s="20"/>
      <c r="C6" s="21"/>
      <c r="D6" s="21"/>
      <c r="E6" s="22" t="s">
        <v>23</v>
      </c>
      <c r="F6" s="22"/>
      <c r="G6" s="21"/>
      <c r="H6" s="39" t="s">
        <v>48</v>
      </c>
      <c r="I6" s="22"/>
      <c r="J6" s="37"/>
      <c r="K6" s="38" t="s">
        <v>49</v>
      </c>
      <c r="L6" s="44" t="s">
        <v>47</v>
      </c>
      <c r="M6" s="23"/>
      <c r="N6" s="23" t="s">
        <v>24</v>
      </c>
      <c r="O6" s="24" t="s">
        <v>25</v>
      </c>
      <c r="P6" s="24"/>
      <c r="Q6" s="24" t="s">
        <v>26</v>
      </c>
    </row>
    <row r="7" spans="1:2" ht="12.75">
      <c r="A7" s="25"/>
      <c r="B7" s="25"/>
    </row>
    <row r="8" spans="1:17" ht="12.75">
      <c r="A8" s="28"/>
      <c r="C8" s="5" t="s">
        <v>27</v>
      </c>
      <c r="E8" s="3" t="str">
        <f>Mannschaften!B5</f>
        <v>Euerwang</v>
      </c>
      <c r="G8" s="5"/>
      <c r="H8" s="55" t="s">
        <v>77</v>
      </c>
      <c r="I8" s="4"/>
      <c r="J8" s="7"/>
      <c r="K8" s="55" t="s">
        <v>78</v>
      </c>
      <c r="L8" s="28">
        <f>'Einzel Alle'!M16</f>
        <v>219.25</v>
      </c>
      <c r="M8" s="28"/>
      <c r="N8" s="5">
        <f>SUM('Einzel Alle'!C16:L16)</f>
        <v>877</v>
      </c>
      <c r="O8" s="29">
        <f>SUM(B20,B23,B28,A33,A36,R36,R33,S28,S23,S20)</f>
        <v>8</v>
      </c>
      <c r="P8" s="2" t="s">
        <v>28</v>
      </c>
      <c r="Q8" s="29">
        <f>SUM(A20,A23,A28,B36,B33,R20,R23,R28,S36,S33)</f>
        <v>0</v>
      </c>
    </row>
    <row r="9" spans="1:17" ht="12.75">
      <c r="A9" s="28"/>
      <c r="C9" s="5" t="s">
        <v>29</v>
      </c>
      <c r="E9" s="3" t="str">
        <f>Mannschaften!C5</f>
        <v>Pfahldorf</v>
      </c>
      <c r="G9" s="5"/>
      <c r="H9" s="4" t="s">
        <v>79</v>
      </c>
      <c r="I9" s="30"/>
      <c r="J9" s="52"/>
      <c r="K9" s="4" t="s">
        <v>80</v>
      </c>
      <c r="L9" s="28">
        <f>'Einzel Alle'!M34</f>
        <v>200.25</v>
      </c>
      <c r="M9" s="28"/>
      <c r="N9" s="5">
        <f>SUM('Einzel Alle'!C34:L34)</f>
        <v>801</v>
      </c>
      <c r="O9" s="29">
        <f>SUM(A19,B24,A28,B32,B36,R19,S24,R28,S32,S36)</f>
        <v>4</v>
      </c>
      <c r="P9" s="2" t="s">
        <v>28</v>
      </c>
      <c r="Q9" s="29">
        <f>SUM(B19,A24,B28,A32,A36,R36,R32,S28,R24,S19)</f>
        <v>4</v>
      </c>
    </row>
    <row r="10" spans="1:17" ht="12.75">
      <c r="A10" s="28"/>
      <c r="C10" s="5" t="s">
        <v>30</v>
      </c>
      <c r="E10" s="3" t="str">
        <f>Mannschaften!E5</f>
        <v>Pfünz</v>
      </c>
      <c r="G10" s="5"/>
      <c r="H10" s="4" t="s">
        <v>61</v>
      </c>
      <c r="I10" s="30"/>
      <c r="J10" s="51"/>
      <c r="K10" s="4" t="s">
        <v>62</v>
      </c>
      <c r="L10" s="28">
        <f>'Einzel Alle'!M47</f>
        <v>77.25</v>
      </c>
      <c r="M10" s="28"/>
      <c r="N10" s="5">
        <f>SUM('Einzel Alle'!C47:L47)</f>
        <v>309</v>
      </c>
      <c r="O10" s="29">
        <f>SUM(B19,A23,A27,B31,A35,R35,S31,R27,R23,S19)</f>
        <v>0</v>
      </c>
      <c r="P10" s="2" t="s">
        <v>28</v>
      </c>
      <c r="Q10" s="29">
        <f>SUM(A19,B23,B27,A31,B35,S35,R31,S27,S23,R19)</f>
        <v>8</v>
      </c>
    </row>
    <row r="11" spans="1:17" ht="12.75" hidden="1">
      <c r="A11" s="28"/>
      <c r="C11" s="5" t="s">
        <v>31</v>
      </c>
      <c r="E11" s="3" t="str">
        <f>Mannschaften!D5</f>
        <v>X</v>
      </c>
      <c r="G11" s="5"/>
      <c r="H11" s="55" t="s">
        <v>56</v>
      </c>
      <c r="I11" s="51"/>
      <c r="J11" s="51"/>
      <c r="K11" s="55" t="s">
        <v>57</v>
      </c>
      <c r="L11" s="28" t="str">
        <f>'Einzel Alle'!M60</f>
        <v>0</v>
      </c>
      <c r="M11" s="28"/>
      <c r="N11" s="5">
        <f>SUM('Einzel Alle'!C60:L60)</f>
        <v>0</v>
      </c>
      <c r="O11" s="29">
        <f>SUM(A20,A24,B27,A32,B35,R20,R24,S27,R32,S35)</f>
        <v>0</v>
      </c>
      <c r="P11" s="2" t="s">
        <v>28</v>
      </c>
      <c r="Q11" s="29">
        <f>SUM(B20,B24,A27,B32,A35,R35,S32,R27,S24,S20)</f>
        <v>0</v>
      </c>
    </row>
    <row r="12" spans="1:17" ht="12.75" hidden="1">
      <c r="A12" s="28"/>
      <c r="C12" s="5" t="s">
        <v>32</v>
      </c>
      <c r="E12" s="3" t="str">
        <f>Mannschaften!F5</f>
        <v>X</v>
      </c>
      <c r="G12" s="5"/>
      <c r="H12" s="50"/>
      <c r="I12" s="30"/>
      <c r="J12" s="51"/>
      <c r="K12" s="50"/>
      <c r="L12" s="28" t="str">
        <f>'Einzel Alle'!M73</f>
        <v>0</v>
      </c>
      <c r="M12" s="28"/>
      <c r="N12" s="5">
        <f>SUM('Einzel Alle'!C73:L73)</f>
        <v>0</v>
      </c>
      <c r="O12" s="29">
        <f>SUM(A21,B25,A29,A31,B37,S37,R31,R27,S24,R20)</f>
        <v>0</v>
      </c>
      <c r="P12" s="2" t="s">
        <v>28</v>
      </c>
      <c r="Q12" s="29">
        <f>SUM(B21,A25,B29,B31,A37,R37,S31,S27,R24,S20)</f>
        <v>0</v>
      </c>
    </row>
    <row r="13" spans="3:17" ht="12.75" hidden="1">
      <c r="C13" s="5" t="s">
        <v>33</v>
      </c>
      <c r="E13" s="3" t="str">
        <f>Mannschaften!G5</f>
        <v>X</v>
      </c>
      <c r="G13" s="5"/>
      <c r="H13" s="14"/>
      <c r="I13" s="42"/>
      <c r="J13" s="42"/>
      <c r="K13" s="42"/>
      <c r="L13" s="28" t="str">
        <f>'Einzel Alle'!M86</f>
        <v>0</v>
      </c>
      <c r="M13" s="28"/>
      <c r="N13" s="5">
        <f>SUM('Einzel Alle'!C86:L86)</f>
        <v>0</v>
      </c>
      <c r="O13" s="29">
        <f>SUM(B29,B25,B33,A37,B21,S25,S29,S33,R37,S21)</f>
        <v>0</v>
      </c>
      <c r="P13" s="2" t="s">
        <v>28</v>
      </c>
      <c r="Q13" s="29">
        <f>SUM(A21,A25,A29,A33,B37,S37,R33,R29,R25,R21)</f>
        <v>0</v>
      </c>
    </row>
    <row r="15" spans="3:4" ht="12.75">
      <c r="C15" s="29"/>
      <c r="D15" s="4"/>
    </row>
    <row r="16" spans="1:19" ht="12.75">
      <c r="A16" s="56" t="s">
        <v>22</v>
      </c>
      <c r="B16" s="56"/>
      <c r="C16" s="57" t="s">
        <v>34</v>
      </c>
      <c r="D16" s="57"/>
      <c r="E16" s="57"/>
      <c r="F16" s="31"/>
      <c r="G16" s="31"/>
      <c r="H16" s="31"/>
      <c r="I16" s="32"/>
      <c r="J16" s="31"/>
      <c r="K16" s="33"/>
      <c r="L16" s="33"/>
      <c r="M16" s="33"/>
      <c r="N16" s="33"/>
      <c r="O16" s="57" t="s">
        <v>34</v>
      </c>
      <c r="P16" s="57"/>
      <c r="Q16" s="57"/>
      <c r="R16" s="56" t="s">
        <v>22</v>
      </c>
      <c r="S16" s="56"/>
    </row>
    <row r="17" spans="1:19" ht="12.75">
      <c r="A17" s="2" t="s">
        <v>35</v>
      </c>
      <c r="B17" s="2" t="s">
        <v>36</v>
      </c>
      <c r="C17" s="23" t="s">
        <v>35</v>
      </c>
      <c r="D17" s="23"/>
      <c r="E17" s="23" t="s">
        <v>36</v>
      </c>
      <c r="F17" s="23"/>
      <c r="G17" s="23"/>
      <c r="H17" s="23"/>
      <c r="I17" s="34"/>
      <c r="J17" s="23"/>
      <c r="K17" s="35"/>
      <c r="L17" s="35"/>
      <c r="M17" s="35"/>
      <c r="N17" s="35"/>
      <c r="O17" s="23" t="s">
        <v>36</v>
      </c>
      <c r="P17" s="23"/>
      <c r="Q17" s="23" t="s">
        <v>35</v>
      </c>
      <c r="R17" s="2" t="s">
        <v>35</v>
      </c>
      <c r="S17" s="2" t="s">
        <v>36</v>
      </c>
    </row>
    <row r="18" spans="3:17" s="4" customFormat="1" ht="12.75">
      <c r="C18" s="59" t="s">
        <v>37</v>
      </c>
      <c r="D18" s="59"/>
      <c r="E18" s="40">
        <v>44715</v>
      </c>
      <c r="F18" s="12"/>
      <c r="G18" s="12"/>
      <c r="H18" s="12"/>
      <c r="I18" s="26"/>
      <c r="J18" s="27"/>
      <c r="K18" s="41"/>
      <c r="L18" s="41"/>
      <c r="M18" s="41"/>
      <c r="N18" s="41"/>
      <c r="O18" s="59" t="s">
        <v>58</v>
      </c>
      <c r="P18" s="59"/>
      <c r="Q18" s="40">
        <v>44743</v>
      </c>
    </row>
    <row r="19" spans="1:19" s="9" customFormat="1" ht="12.75">
      <c r="A19" s="8">
        <f>IF(SUM(C19)=0,"0",IF(C19&gt;E19,2,0)+IF(C19=E19,1,0))</f>
        <v>2</v>
      </c>
      <c r="B19" s="8">
        <f>IF(SUM(E19)=0,"0",IF(E19&gt;C19,2,0)+IF(C19=E19,1,0))</f>
        <v>0</v>
      </c>
      <c r="C19" s="8">
        <f>'Einzel Alle'!C34</f>
        <v>183</v>
      </c>
      <c r="D19" s="10" t="s">
        <v>28</v>
      </c>
      <c r="E19" s="8">
        <f>'Einzel Alle'!C47</f>
        <v>95</v>
      </c>
      <c r="G19" s="8"/>
      <c r="H19" s="8"/>
      <c r="I19" s="30" t="str">
        <f>E9</f>
        <v>Pfahldorf</v>
      </c>
      <c r="J19" s="29" t="s">
        <v>39</v>
      </c>
      <c r="K19" s="30" t="str">
        <f>E10</f>
        <v>Pfünz</v>
      </c>
      <c r="M19" s="30"/>
      <c r="O19" s="8">
        <f>'Einzel Alle'!H34</f>
        <v>225</v>
      </c>
      <c r="P19" s="10" t="s">
        <v>28</v>
      </c>
      <c r="Q19" s="5">
        <f>'Einzel Alle'!H47</f>
        <v>86</v>
      </c>
      <c r="R19" s="8">
        <f>IF(SUM(O19)=0,"0",IF(O19&gt;Q19,2,0)+IF(O19=Q19,1,0))</f>
        <v>2</v>
      </c>
      <c r="S19" s="8">
        <f>IF(SUM(Q19)=0,"0",IF(Q19&gt;O19,2,0)+IF(Q19=O19,1,0))</f>
        <v>0</v>
      </c>
    </row>
    <row r="20" spans="1:19" s="9" customFormat="1" ht="12.75">
      <c r="A20" s="8" t="str">
        <f>IF(SUM(C20)=0,"0",IF(C20&gt;E20,2,0)+IF(C20=E20,1,0))</f>
        <v>0</v>
      </c>
      <c r="B20" s="8" t="str">
        <f>IF(SUM(E20)=0,"0",IF(E20&gt;C20,2,0)+IF(C20=E20,1,0))</f>
        <v>0</v>
      </c>
      <c r="C20" s="8">
        <f>'Einzel Alle'!C60</f>
        <v>0</v>
      </c>
      <c r="D20" s="10" t="s">
        <v>28</v>
      </c>
      <c r="E20" s="8">
        <f>'Einzel Alle'!C16</f>
        <v>0</v>
      </c>
      <c r="F20" s="8"/>
      <c r="G20" s="8"/>
      <c r="H20" s="8"/>
      <c r="I20" s="30" t="str">
        <f>E11</f>
        <v>X</v>
      </c>
      <c r="J20" s="29" t="s">
        <v>39</v>
      </c>
      <c r="K20" s="30" t="str">
        <f>E8</f>
        <v>Euerwang</v>
      </c>
      <c r="L20" s="30"/>
      <c r="M20" s="30"/>
      <c r="N20" s="4"/>
      <c r="O20" s="8">
        <f>'Einzel Alle'!H60</f>
        <v>0</v>
      </c>
      <c r="P20" s="10" t="s">
        <v>28</v>
      </c>
      <c r="Q20" s="8">
        <f>'Einzel Alle'!H16</f>
        <v>0</v>
      </c>
      <c r="R20" s="8" t="str">
        <f>IF(SUM(O20)=0,"0",IF(O20&gt;Q20,2,0)+IF(O20=Q20,1,0))</f>
        <v>0</v>
      </c>
      <c r="S20" s="8" t="str">
        <f>IF(SUM(Q20)=0,"0",IF(Q20&gt;O20,2,0)+IF(Q20=O20,1,0))</f>
        <v>0</v>
      </c>
    </row>
    <row r="21" spans="1:19" s="9" customFormat="1" ht="12.75" hidden="1">
      <c r="A21" s="5" t="str">
        <f>IF(SUM(C21)=0,"0",IF(C21&gt;E21,2,0)+IF(E21=C21,1,0))</f>
        <v>0</v>
      </c>
      <c r="B21" s="5" t="str">
        <f>IF(SUM(E21)=0,"0",IF(E21&gt;C21,2,0)+IF(E21=C21,1,0))</f>
        <v>0</v>
      </c>
      <c r="C21" s="5">
        <f>'Einzel Alle'!C73</f>
        <v>0</v>
      </c>
      <c r="D21" s="10" t="s">
        <v>28</v>
      </c>
      <c r="E21" s="8">
        <f>'Einzel Alle'!C86</f>
        <v>0</v>
      </c>
      <c r="F21" s="8"/>
      <c r="G21" s="8"/>
      <c r="H21" s="8"/>
      <c r="I21" s="30" t="str">
        <f>E12</f>
        <v>X</v>
      </c>
      <c r="J21" s="29" t="s">
        <v>39</v>
      </c>
      <c r="K21" s="30" t="str">
        <f>E13</f>
        <v>X</v>
      </c>
      <c r="L21" s="30"/>
      <c r="M21" s="30"/>
      <c r="N21" s="4"/>
      <c r="O21" s="5">
        <f>'Einzel Alle'!H73</f>
        <v>0</v>
      </c>
      <c r="P21" s="10" t="s">
        <v>28</v>
      </c>
      <c r="Q21" s="8">
        <f>'Einzel Alle'!H86</f>
        <v>0</v>
      </c>
      <c r="R21" s="8" t="str">
        <f>IF(SUM(O21)=0,"0",IF(O21&gt;Q21,2,0)+IF(O21=Q21,1,0))</f>
        <v>0</v>
      </c>
      <c r="S21" s="8" t="str">
        <f>IF(SUM(Q21)=0,"0",IF(Q21&gt;O21,2,0)+IF(Q21=O21,1,0))</f>
        <v>0</v>
      </c>
    </row>
    <row r="22" spans="1:19" s="4" customFormat="1" ht="12.75">
      <c r="A22" s="29"/>
      <c r="B22" s="29"/>
      <c r="C22" s="58" t="s">
        <v>40</v>
      </c>
      <c r="D22" s="58"/>
      <c r="E22" s="40">
        <v>44722</v>
      </c>
      <c r="F22" s="29"/>
      <c r="G22" s="29"/>
      <c r="H22" s="29"/>
      <c r="I22" s="30"/>
      <c r="J22" s="29"/>
      <c r="K22" s="30"/>
      <c r="L22" s="30"/>
      <c r="M22" s="30"/>
      <c r="N22" s="30"/>
      <c r="O22" s="58" t="s">
        <v>46</v>
      </c>
      <c r="P22" s="58"/>
      <c r="Q22" s="40">
        <v>44750</v>
      </c>
      <c r="R22" s="29"/>
      <c r="S22" s="29"/>
    </row>
    <row r="23" spans="1:19" s="9" customFormat="1" ht="12.75">
      <c r="A23" s="8">
        <f>IF(SUM(C23)=0,"0",IF(C23&gt;E23,2,0)+IF(C23=E23,1,0))</f>
        <v>0</v>
      </c>
      <c r="B23" s="8">
        <f>IF(SUM(E23)=0,"0",IF(E23&gt;C23,2,0)+IF(C23=E23,1,0))</f>
        <v>2</v>
      </c>
      <c r="C23" s="8">
        <f>'Einzel Alle'!D47</f>
        <v>58</v>
      </c>
      <c r="D23" s="10" t="s">
        <v>28</v>
      </c>
      <c r="E23" s="8">
        <f>'Einzel Alle'!D16</f>
        <v>176</v>
      </c>
      <c r="G23" s="8"/>
      <c r="H23" s="8"/>
      <c r="I23" s="30" t="str">
        <f>E10</f>
        <v>Pfünz</v>
      </c>
      <c r="J23" s="29" t="s">
        <v>39</v>
      </c>
      <c r="K23" s="30" t="str">
        <f>E8</f>
        <v>Euerwang</v>
      </c>
      <c r="L23" s="4"/>
      <c r="M23" s="30"/>
      <c r="O23" s="8">
        <f>'Einzel Alle'!I47</f>
        <v>70</v>
      </c>
      <c r="P23" s="10" t="s">
        <v>28</v>
      </c>
      <c r="Q23" s="5">
        <f>'Einzel Alle'!I16</f>
        <v>245</v>
      </c>
      <c r="R23" s="8">
        <f>IF(SUM(O23)=0,"0",IF(O23&gt;Q23,2,0)+IF(O23=Q23,1,0))</f>
        <v>0</v>
      </c>
      <c r="S23" s="8">
        <f>IF(SUM(Q23)=0,"0",IF(Q23&gt;O23,2,0)+IF(Q23=O23,1,0))</f>
        <v>2</v>
      </c>
    </row>
    <row r="24" spans="1:19" s="9" customFormat="1" ht="12.75">
      <c r="A24" s="8" t="str">
        <f>IF(SUM(C24)=0,"0",IF(C24&gt;E24,2,0)+IF(E24=C24,1,0))</f>
        <v>0</v>
      </c>
      <c r="B24" s="8" t="str">
        <f>IF(SUM(E24)=0,"0",IF(E24&gt;C24,2,0)+IF(E24=C24,1,0))</f>
        <v>0</v>
      </c>
      <c r="C24" s="8">
        <f>'Einzel Alle'!D60</f>
        <v>0</v>
      </c>
      <c r="D24" s="10" t="s">
        <v>28</v>
      </c>
      <c r="E24" s="8">
        <f>'Einzel Alle'!D34</f>
        <v>0</v>
      </c>
      <c r="F24" s="30"/>
      <c r="G24" s="8"/>
      <c r="H24" s="8"/>
      <c r="I24" s="30" t="str">
        <f>E11</f>
        <v>X</v>
      </c>
      <c r="J24" s="29" t="s">
        <v>39</v>
      </c>
      <c r="K24" s="30" t="str">
        <f>E9</f>
        <v>Pfahldorf</v>
      </c>
      <c r="L24" s="30"/>
      <c r="M24" s="30"/>
      <c r="N24" s="30"/>
      <c r="O24" s="5">
        <f>'Einzel Alle'!I60</f>
        <v>0</v>
      </c>
      <c r="P24" s="10" t="s">
        <v>28</v>
      </c>
      <c r="Q24" s="8">
        <f>'Einzel Alle'!I34</f>
        <v>0</v>
      </c>
      <c r="R24" s="8" t="str">
        <f>IF(SUM(O24)=0,"0",IF(O24&gt;Q24,2,0)+IF(O24=Q24,1,0))</f>
        <v>0</v>
      </c>
      <c r="S24" s="8" t="str">
        <f>IF(SUM(Q24)=0,"0",IF(Q24&gt;O24,2,0)+IF(Q24=O24,1,0))</f>
        <v>0</v>
      </c>
    </row>
    <row r="25" spans="1:19" s="9" customFormat="1" ht="12.75" hidden="1">
      <c r="A25" s="8" t="str">
        <f>IF(SUM(C25)=0,"0",IF(C25&gt;E25,2,0)+IF(C25=E25,1,0))</f>
        <v>0</v>
      </c>
      <c r="B25" s="8" t="str">
        <f>IF(SUM(E25)=0,"0",IF(E25&gt;C25,2,0)+IF(C25=E25,1,0))</f>
        <v>0</v>
      </c>
      <c r="C25" s="5">
        <f>'Einzel Alle'!D73</f>
        <v>0</v>
      </c>
      <c r="D25" s="10" t="s">
        <v>28</v>
      </c>
      <c r="E25" s="8">
        <f>'Einzel Alle'!D86</f>
        <v>0</v>
      </c>
      <c r="F25" s="8"/>
      <c r="G25" s="8"/>
      <c r="H25" s="8"/>
      <c r="I25" s="30" t="str">
        <f>E12</f>
        <v>X</v>
      </c>
      <c r="J25" s="29" t="s">
        <v>39</v>
      </c>
      <c r="K25" s="30" t="str">
        <f>E13</f>
        <v>X</v>
      </c>
      <c r="L25" s="30"/>
      <c r="M25" s="30"/>
      <c r="N25" s="4"/>
      <c r="O25" s="5">
        <f>'Einzel Alle'!I73</f>
        <v>0</v>
      </c>
      <c r="P25" s="10" t="s">
        <v>28</v>
      </c>
      <c r="Q25" s="5">
        <f>'Einzel Alle'!I86</f>
        <v>0</v>
      </c>
      <c r="R25" s="8" t="str">
        <f>IF(SUM(O25)=0,"0",IF(O25&gt;Q25,2,0)+IF(O25=Q25,1,0))</f>
        <v>0</v>
      </c>
      <c r="S25" s="8" t="str">
        <f>IF(SUM(Q25)=0,"0",IF(Q25&gt;O25,2,0)+IF(Q25=O25,1,0))</f>
        <v>0</v>
      </c>
    </row>
    <row r="26" spans="1:19" s="4" customFormat="1" ht="12.75">
      <c r="A26" s="29"/>
      <c r="B26" s="29"/>
      <c r="C26" s="58" t="s">
        <v>42</v>
      </c>
      <c r="D26" s="58"/>
      <c r="E26" s="40">
        <v>44736</v>
      </c>
      <c r="F26" s="29"/>
      <c r="G26" s="29"/>
      <c r="H26" s="29"/>
      <c r="I26" s="30"/>
      <c r="J26" s="29"/>
      <c r="K26" s="30"/>
      <c r="L26" s="30"/>
      <c r="M26" s="30"/>
      <c r="N26" s="30"/>
      <c r="O26" s="58" t="s">
        <v>38</v>
      </c>
      <c r="P26" s="58"/>
      <c r="Q26" s="40">
        <v>44757</v>
      </c>
      <c r="R26" s="29"/>
      <c r="S26" s="29"/>
    </row>
    <row r="27" spans="1:19" s="9" customFormat="1" ht="12.75">
      <c r="A27" s="8" t="str">
        <f>IF(SUM(C27)=0,"0",IF(C27&gt;E27,2,0)+IF(E27=C27,1,0))</f>
        <v>0</v>
      </c>
      <c r="B27" s="8" t="str">
        <f>IF(SUM(E27)=0,"0",IF(E27&gt;C27,2,0)+IF(E27=C27,1,0))</f>
        <v>0</v>
      </c>
      <c r="C27" s="8">
        <f>'Einzel Alle'!E47</f>
        <v>0</v>
      </c>
      <c r="D27" s="10" t="s">
        <v>28</v>
      </c>
      <c r="E27" s="8">
        <f>'Einzel Alle'!E60</f>
        <v>0</v>
      </c>
      <c r="F27" s="8"/>
      <c r="G27" s="8"/>
      <c r="H27" s="8"/>
      <c r="I27" s="30" t="str">
        <f>E10</f>
        <v>Pfünz</v>
      </c>
      <c r="J27" s="29" t="s">
        <v>39</v>
      </c>
      <c r="K27" s="30" t="str">
        <f>E11</f>
        <v>X</v>
      </c>
      <c r="L27" s="30"/>
      <c r="M27" s="30"/>
      <c r="N27" s="30"/>
      <c r="O27" s="5">
        <f>'Einzel Alle'!J47</f>
        <v>0</v>
      </c>
      <c r="P27" s="10" t="s">
        <v>28</v>
      </c>
      <c r="Q27" s="8">
        <f>'Einzel Alle'!J60</f>
        <v>0</v>
      </c>
      <c r="R27" s="8" t="str">
        <f>IF(SUM(O27)=0,"0",IF(O27&gt;Q27,2,0)+IF(O27=Q27,1,0))</f>
        <v>0</v>
      </c>
      <c r="S27" s="8" t="str">
        <f>IF(SUM(Q27)=0,"0",IF(Q27&gt;O27,2,0)+IF(Q27=O27,1,0))</f>
        <v>0</v>
      </c>
    </row>
    <row r="28" spans="1:19" s="9" customFormat="1" ht="12.75">
      <c r="A28" s="8">
        <f>IF(SUM(C28)=0,"0",IF(C28&gt;E28,2,0)+IF(E28=C28,1,0))</f>
        <v>0</v>
      </c>
      <c r="B28" s="8">
        <f>IF(SUM(E28)=0,"0",IF(E28&gt;C28,2,0)+IF(E28=C28,1,0))</f>
        <v>2</v>
      </c>
      <c r="C28" s="8">
        <f>'Einzel Alle'!E34</f>
        <v>204</v>
      </c>
      <c r="D28" s="10" t="s">
        <v>28</v>
      </c>
      <c r="E28" s="8">
        <f>'Einzel Alle'!E16</f>
        <v>221</v>
      </c>
      <c r="F28" s="30"/>
      <c r="G28" s="8"/>
      <c r="H28" s="8"/>
      <c r="I28" s="30" t="str">
        <f>E9</f>
        <v>Pfahldorf</v>
      </c>
      <c r="J28" s="29" t="s">
        <v>39</v>
      </c>
      <c r="K28" s="30" t="str">
        <f>E8</f>
        <v>Euerwang</v>
      </c>
      <c r="L28" s="30"/>
      <c r="M28" s="30"/>
      <c r="N28" s="30"/>
      <c r="O28" s="5">
        <f>'Einzel Alle'!J34</f>
        <v>189</v>
      </c>
      <c r="P28" s="10" t="s">
        <v>28</v>
      </c>
      <c r="Q28" s="8">
        <f>'Einzel Alle'!J16</f>
        <v>235</v>
      </c>
      <c r="R28" s="8">
        <f>IF(SUM(O28)=0,"0",IF(O28&gt;Q28,2,0)+IF(O28=Q28,1,0))</f>
        <v>0</v>
      </c>
      <c r="S28" s="8">
        <f>IF(SUM(Q28)=0,"0",IF(Q28&gt;O28,2,0)+IF(Q28=O28,1,0))</f>
        <v>2</v>
      </c>
    </row>
    <row r="29" spans="1:19" s="9" customFormat="1" ht="12.75" hidden="1">
      <c r="A29" s="5" t="str">
        <f>IF(SUM(C29)=0,"0",IF(C29&gt;E29,2,0)+IF(E29=C29,1,0))</f>
        <v>0</v>
      </c>
      <c r="B29" s="5" t="str">
        <f>IF(SUM(E29)=0,"0",IF(E29&gt;C29,2,0)+IF(E29=C29,1,0))</f>
        <v>0</v>
      </c>
      <c r="C29" s="5">
        <f>'Einzel Alle'!E73</f>
        <v>0</v>
      </c>
      <c r="D29" s="10" t="s">
        <v>28</v>
      </c>
      <c r="E29" s="8">
        <f>'Einzel Alle'!E86</f>
        <v>0</v>
      </c>
      <c r="F29" s="8"/>
      <c r="G29" s="8"/>
      <c r="H29" s="8"/>
      <c r="I29" s="30" t="str">
        <f>E12</f>
        <v>X</v>
      </c>
      <c r="J29" s="29" t="s">
        <v>39</v>
      </c>
      <c r="K29" s="30" t="str">
        <f>E13</f>
        <v>X</v>
      </c>
      <c r="L29" s="30"/>
      <c r="M29" s="30"/>
      <c r="N29" s="30"/>
      <c r="O29" s="5">
        <f>'Einzel Alle'!J73</f>
        <v>0</v>
      </c>
      <c r="P29" s="10" t="s">
        <v>28</v>
      </c>
      <c r="Q29" s="8">
        <f>'Einzel Alle'!J86</f>
        <v>0</v>
      </c>
      <c r="R29" s="8" t="str">
        <f>IF(SUM(O29)=0,"0",IF(O29&gt;Q29,2,0)+IF(O29=Q29,1,0))</f>
        <v>0</v>
      </c>
      <c r="S29" s="8" t="str">
        <f>IF(SUM(Q29)=0,"0",IF(Q29&gt;O29,2,0)+IF(Q29=O29,1,0))</f>
        <v>0</v>
      </c>
    </row>
    <row r="30" spans="1:19" s="4" customFormat="1" ht="12.75" hidden="1">
      <c r="A30" s="29"/>
      <c r="B30" s="29"/>
      <c r="C30" s="58" t="s">
        <v>44</v>
      </c>
      <c r="D30" s="58"/>
      <c r="E30" s="40">
        <v>42174</v>
      </c>
      <c r="F30" s="29"/>
      <c r="G30" s="29"/>
      <c r="H30" s="29"/>
      <c r="I30" s="30"/>
      <c r="J30" s="29"/>
      <c r="K30" s="30"/>
      <c r="L30" s="30"/>
      <c r="M30" s="30"/>
      <c r="N30" s="30"/>
      <c r="O30" s="58" t="s">
        <v>41</v>
      </c>
      <c r="P30" s="58"/>
      <c r="Q30" s="40">
        <v>39653</v>
      </c>
      <c r="R30" s="29"/>
      <c r="S30" s="29"/>
    </row>
    <row r="31" spans="1:19" s="9" customFormat="1" ht="12.75" hidden="1">
      <c r="A31" s="5" t="str">
        <f>IF(SUM(C31)=0,"0",IF(C31&gt;E31,2,0)+IF(C31=E31,1,0))</f>
        <v>0</v>
      </c>
      <c r="B31" s="5" t="str">
        <f>IF(SUM(E31)=0,"0",IF(E31&gt;C31,2,0)+IF(C31=E31,1,0))</f>
        <v>0</v>
      </c>
      <c r="C31" s="8">
        <f>'Einzel Alle'!F47</f>
        <v>0</v>
      </c>
      <c r="D31" s="10" t="s">
        <v>28</v>
      </c>
      <c r="E31" s="5">
        <f>'Einzel Alle'!F73</f>
        <v>0</v>
      </c>
      <c r="G31" s="8"/>
      <c r="H31" s="8"/>
      <c r="I31" s="30" t="str">
        <f>E12</f>
        <v>X</v>
      </c>
      <c r="J31" s="29" t="s">
        <v>39</v>
      </c>
      <c r="K31" s="30" t="str">
        <f>E10</f>
        <v>Pfünz</v>
      </c>
      <c r="M31" s="30"/>
      <c r="O31" s="5">
        <f>'Einzel Alle'!K47</f>
        <v>0</v>
      </c>
      <c r="P31" s="10" t="s">
        <v>28</v>
      </c>
      <c r="Q31" s="8">
        <f>'Einzel Alle'!K73</f>
        <v>0</v>
      </c>
      <c r="R31" s="8" t="str">
        <f>IF(SUM(O31)=0,"0",IF(O31&gt;Q31,2,0)+IF(O31=Q31,1,0))</f>
        <v>0</v>
      </c>
      <c r="S31" s="8" t="str">
        <f>IF(SUM(Q31)=0,"0",IF(Q31&gt;O31,2,0)+IF(Q31=O31,1,0))</f>
        <v>0</v>
      </c>
    </row>
    <row r="32" spans="1:19" s="9" customFormat="1" ht="12.75" hidden="1">
      <c r="A32" s="8" t="str">
        <f>IF(SUM(C32)=0,"0",IF(C32&gt;E32,2,0)+IF(C32=E32,1,0))</f>
        <v>0</v>
      </c>
      <c r="B32" s="8" t="str">
        <f>IF(SUM(E32)=0,"0",IF(E32&gt;C32,2,0)+IF(C32=E32,1,0))</f>
        <v>0</v>
      </c>
      <c r="C32" s="8">
        <f>'Einzel Alle'!F60</f>
        <v>0</v>
      </c>
      <c r="D32" s="10" t="s">
        <v>28</v>
      </c>
      <c r="E32" s="8">
        <f>'Einzel Alle'!F34</f>
        <v>0</v>
      </c>
      <c r="G32" s="8"/>
      <c r="H32" s="8"/>
      <c r="I32" s="30" t="str">
        <f>E11</f>
        <v>X</v>
      </c>
      <c r="J32" s="29" t="s">
        <v>39</v>
      </c>
      <c r="K32" s="30" t="str">
        <f>E9</f>
        <v>Pfahldorf</v>
      </c>
      <c r="L32" s="6"/>
      <c r="M32" s="30"/>
      <c r="N32" s="6"/>
      <c r="O32" s="5">
        <f>'Einzel Alle'!K60</f>
        <v>0</v>
      </c>
      <c r="P32" s="10" t="s">
        <v>28</v>
      </c>
      <c r="Q32" s="8">
        <f>'Einzel Alle'!K34</f>
        <v>0</v>
      </c>
      <c r="R32" s="8" t="str">
        <f>IF(SUM(O32)=0,"0",IF(O32&gt;Q32,2,0)+IF(O32=Q32,1,0))</f>
        <v>0</v>
      </c>
      <c r="S32" s="8" t="str">
        <f>IF(SUM(Q32)=0,"0",IF(Q32&gt;O32,2,0)+IF(Q32=O32,1,0))</f>
        <v>0</v>
      </c>
    </row>
    <row r="33" spans="1:19" s="9" customFormat="1" ht="12.75" hidden="1">
      <c r="A33" s="8" t="str">
        <f>IF(SUM(C33)=0,"0",IF(C33&gt;E33,2,0)+IF(E33=C33,1,0))</f>
        <v>0</v>
      </c>
      <c r="B33" s="8" t="str">
        <f>IF(SUM(E33)=0,"0",IF(E33&gt;C33,2,0)+IF(E33=C33,1,0))</f>
        <v>0</v>
      </c>
      <c r="C33" s="8">
        <f>'Einzel Alle'!F16</f>
        <v>0</v>
      </c>
      <c r="D33" s="10" t="s">
        <v>28</v>
      </c>
      <c r="E33" s="8">
        <f>'Einzel Alle'!F86</f>
        <v>0</v>
      </c>
      <c r="F33" s="8"/>
      <c r="G33" s="8"/>
      <c r="H33" s="8"/>
      <c r="I33" s="30" t="str">
        <f>E8</f>
        <v>Euerwang</v>
      </c>
      <c r="J33" s="29" t="s">
        <v>39</v>
      </c>
      <c r="K33" s="30" t="str">
        <f>E13</f>
        <v>X</v>
      </c>
      <c r="L33" s="30"/>
      <c r="M33" s="30"/>
      <c r="N33" s="30"/>
      <c r="O33" s="5">
        <f>'Einzel Alle'!K16</f>
        <v>0</v>
      </c>
      <c r="P33" s="10" t="s">
        <v>28</v>
      </c>
      <c r="Q33" s="8">
        <f>'Einzel Alle'!K86</f>
        <v>0</v>
      </c>
      <c r="R33" s="8" t="str">
        <f>IF(SUM(O33)=0,"0",IF(O33&gt;Q33,2,0)+IF(O33=Q33,1,0))</f>
        <v>0</v>
      </c>
      <c r="S33" s="8" t="str">
        <f>IF(SUM(Q33)=0,"0",IF(Q33&gt;O33,2,0)+IF(Q33=O33,1,0))</f>
        <v>0</v>
      </c>
    </row>
    <row r="34" spans="1:19" s="4" customFormat="1" ht="12.75" hidden="1">
      <c r="A34" s="29"/>
      <c r="B34" s="29"/>
      <c r="C34" s="58" t="s">
        <v>45</v>
      </c>
      <c r="D34" s="58"/>
      <c r="E34" s="40">
        <v>42181</v>
      </c>
      <c r="F34" s="29"/>
      <c r="G34" s="29"/>
      <c r="H34" s="29"/>
      <c r="I34" s="30"/>
      <c r="J34" s="29"/>
      <c r="K34" s="30"/>
      <c r="L34" s="30"/>
      <c r="M34" s="30"/>
      <c r="N34" s="30"/>
      <c r="O34" s="58" t="s">
        <v>43</v>
      </c>
      <c r="P34" s="58"/>
      <c r="Q34" s="40">
        <v>42947</v>
      </c>
      <c r="R34" s="29"/>
      <c r="S34" s="29"/>
    </row>
    <row r="35" spans="1:19" s="9" customFormat="1" ht="12.75" hidden="1">
      <c r="A35" s="8" t="str">
        <f>IF(SUM(C35)=0,"0",IF(C35&gt;E35,2,0)+IF(C35=E35,1,0))</f>
        <v>0</v>
      </c>
      <c r="B35" s="8" t="str">
        <f>IF(SUM(E35)=0,"0",IF(E35&gt;C35,2,0)+IF(C35=E35,1,0))</f>
        <v>0</v>
      </c>
      <c r="C35" s="8">
        <f>'Einzel Alle'!G73</f>
        <v>0</v>
      </c>
      <c r="D35" s="10" t="s">
        <v>28</v>
      </c>
      <c r="E35" s="8">
        <f>'Einzel Alle'!G60</f>
        <v>0</v>
      </c>
      <c r="G35" s="8"/>
      <c r="H35" s="8"/>
      <c r="I35" s="30" t="str">
        <f>E10</f>
        <v>Pfünz</v>
      </c>
      <c r="J35" s="29" t="s">
        <v>39</v>
      </c>
      <c r="K35" s="30" t="str">
        <f>E11</f>
        <v>X</v>
      </c>
      <c r="M35" s="30"/>
      <c r="O35" s="5">
        <f>'Einzel Alle'!L73</f>
        <v>0</v>
      </c>
      <c r="P35" s="10" t="s">
        <v>28</v>
      </c>
      <c r="Q35" s="8">
        <f>'Einzel Alle'!L60</f>
        <v>0</v>
      </c>
      <c r="R35" s="8" t="str">
        <f>IF(SUM(O35)=0,"0",IF(O35&gt;Q35,2,0)+IF(O35=Q35,1,0))</f>
        <v>0</v>
      </c>
      <c r="S35" s="8" t="str">
        <f>IF(SUM(Q35)=0,"0",IF(Q35&gt;O35,2,0)+IF(Q35=O35,1,0))</f>
        <v>0</v>
      </c>
    </row>
    <row r="36" spans="1:19" s="9" customFormat="1" ht="12.75" hidden="1">
      <c r="A36" s="8" t="str">
        <f>IF(SUM(C36)=0,"0",IF(C36&gt;E36,2,0)+IF(C36=E36,1,0))</f>
        <v>0</v>
      </c>
      <c r="B36" s="8" t="str">
        <f>IF(SUM(E36)=0,"0",IF(E36&gt;C36,2,0)+IF(C36=E36,1,0))</f>
        <v>0</v>
      </c>
      <c r="C36" s="8">
        <f>'Einzel Alle'!G16</f>
        <v>0</v>
      </c>
      <c r="D36" s="10" t="s">
        <v>28</v>
      </c>
      <c r="E36" s="8">
        <f>'Einzel Alle'!G34</f>
        <v>0</v>
      </c>
      <c r="G36" s="8"/>
      <c r="H36" s="8"/>
      <c r="I36" s="30" t="str">
        <f>E8</f>
        <v>Euerwang</v>
      </c>
      <c r="J36" s="29" t="s">
        <v>39</v>
      </c>
      <c r="K36" s="30" t="str">
        <f>E9</f>
        <v>Pfahldorf</v>
      </c>
      <c r="M36" s="30"/>
      <c r="O36" s="5">
        <f>'Einzel Alle'!L16</f>
        <v>0</v>
      </c>
      <c r="P36" s="10" t="s">
        <v>28</v>
      </c>
      <c r="Q36" s="8">
        <f>'Einzel Alle'!L34</f>
        <v>0</v>
      </c>
      <c r="R36" s="8" t="str">
        <f>IF(SUM(O36)=0,"0",IF(O36&gt;Q36,2,0)+IF(O36=Q36,1,0))</f>
        <v>0</v>
      </c>
      <c r="S36" s="8" t="str">
        <f>IF(SUM(Q36)=0,"0",IF(Q36&gt;O36,2,0)+IF(Q36=O36,1,0))</f>
        <v>0</v>
      </c>
    </row>
    <row r="37" spans="1:19" s="9" customFormat="1" ht="12.75" hidden="1">
      <c r="A37" s="8" t="str">
        <f>IF(SUM(C37)=0,"0",IF(C37&gt;E37,2,0)+IF(C37=E37,1,0))</f>
        <v>0</v>
      </c>
      <c r="B37" s="8" t="str">
        <f>IF(SUM(E37)=0,"0",IF(E37&gt;C37,2,0)+IF(C37=E37,1,0))</f>
        <v>0</v>
      </c>
      <c r="C37" s="8">
        <f>'Einzel Alle'!G86</f>
        <v>0</v>
      </c>
      <c r="D37" s="10" t="s">
        <v>28</v>
      </c>
      <c r="E37" s="8">
        <f>'Einzel Alle'!G47</f>
        <v>0</v>
      </c>
      <c r="G37" s="8"/>
      <c r="H37" s="8"/>
      <c r="I37" s="30" t="str">
        <f>E13</f>
        <v>X</v>
      </c>
      <c r="J37" s="29" t="s">
        <v>39</v>
      </c>
      <c r="K37" s="30" t="str">
        <f>E12</f>
        <v>X</v>
      </c>
      <c r="L37" s="6"/>
      <c r="M37" s="30"/>
      <c r="N37" s="6"/>
      <c r="O37" s="5">
        <f>'Einzel Alle'!L86</f>
        <v>0</v>
      </c>
      <c r="P37" s="10" t="s">
        <v>28</v>
      </c>
      <c r="Q37" s="8">
        <f>'Einzel Alle'!L47</f>
        <v>0</v>
      </c>
      <c r="R37" s="8" t="str">
        <f>IF(SUM(O37)=0,"0",IF(O37&gt;Q37,2,0)+IF(O37=Q37,1,0))</f>
        <v>0</v>
      </c>
      <c r="S37" s="8" t="str">
        <f>IF(SUM(Q37)=0,"0",IF(Q37&gt;O37,2,0)+IF(Q37=O37,1,0))</f>
        <v>0</v>
      </c>
    </row>
    <row r="38" spans="1:14" ht="12.75">
      <c r="A38" s="8"/>
      <c r="B38" s="8"/>
      <c r="C38" s="4"/>
      <c r="D38" s="4"/>
      <c r="E38" s="4"/>
      <c r="I38" s="4"/>
      <c r="J38" s="29"/>
      <c r="K38" s="4"/>
      <c r="L38" s="4"/>
      <c r="M38" s="4"/>
      <c r="N38" s="4"/>
    </row>
    <row r="39" spans="3:4" ht="12.75">
      <c r="C39" s="4"/>
      <c r="D39" s="4"/>
    </row>
    <row r="40" spans="3:4" ht="12.75">
      <c r="C40" s="4"/>
      <c r="D40" s="4"/>
    </row>
    <row r="41" spans="3:4" ht="12.75">
      <c r="C41" s="4"/>
      <c r="D41" s="4"/>
    </row>
    <row r="42" spans="3:14" ht="12.75">
      <c r="C42" s="4"/>
      <c r="D42" s="4"/>
      <c r="E42" s="4"/>
      <c r="I42" s="45"/>
      <c r="J42" s="29"/>
      <c r="K42" s="4"/>
      <c r="L42" s="4"/>
      <c r="M42" s="4"/>
      <c r="N42" s="4"/>
    </row>
    <row r="43" spans="3:14" ht="12.75">
      <c r="C43" s="4"/>
      <c r="D43" s="4"/>
      <c r="E43" s="4"/>
      <c r="I43" s="45"/>
      <c r="J43" s="29"/>
      <c r="K43" s="4"/>
      <c r="L43" s="4"/>
      <c r="M43" s="4"/>
      <c r="N43" s="4"/>
    </row>
    <row r="44" spans="3:14" ht="12.75">
      <c r="C44" s="4"/>
      <c r="D44" s="4"/>
      <c r="E44" s="4"/>
      <c r="I44" s="46"/>
      <c r="J44" s="29"/>
      <c r="K44" s="4"/>
      <c r="L44" s="4"/>
      <c r="M44" s="4"/>
      <c r="N44" s="4"/>
    </row>
    <row r="45" spans="3:14" ht="12.75">
      <c r="C45" s="4"/>
      <c r="D45" s="4"/>
      <c r="E45" s="4"/>
      <c r="I45" s="4"/>
      <c r="J45" s="29"/>
      <c r="K45" s="4"/>
      <c r="L45" s="4"/>
      <c r="M45" s="4"/>
      <c r="N45" s="4"/>
    </row>
    <row r="46" spans="3:14" ht="12.75">
      <c r="C46" s="4"/>
      <c r="D46" s="4"/>
      <c r="E46" s="4"/>
      <c r="I46" s="4"/>
      <c r="J46" s="29"/>
      <c r="K46" s="4"/>
      <c r="L46" s="4"/>
      <c r="M46" s="4"/>
      <c r="N46" s="4"/>
    </row>
    <row r="47" spans="3:14" ht="12.75">
      <c r="C47" s="4"/>
      <c r="D47" s="4"/>
      <c r="E47" s="4"/>
      <c r="I47" s="45"/>
      <c r="J47" s="29"/>
      <c r="K47" s="4"/>
      <c r="L47" s="4"/>
      <c r="M47" s="4"/>
      <c r="N47" s="4"/>
    </row>
    <row r="48" spans="3:14" ht="12.75">
      <c r="C48" s="4"/>
      <c r="D48" s="4"/>
      <c r="E48" s="4"/>
      <c r="I48" s="45"/>
      <c r="J48" s="29"/>
      <c r="K48" s="4"/>
      <c r="L48" s="4"/>
      <c r="M48" s="4"/>
      <c r="N48" s="4"/>
    </row>
    <row r="49" spans="3:14" ht="12.75">
      <c r="C49" s="4"/>
      <c r="D49" s="4"/>
      <c r="E49" s="4"/>
      <c r="I49" s="45"/>
      <c r="J49" s="29"/>
      <c r="K49" s="4"/>
      <c r="L49" s="4"/>
      <c r="M49" s="4"/>
      <c r="N49" s="4"/>
    </row>
    <row r="50" spans="3:14" ht="12.75">
      <c r="C50" s="4"/>
      <c r="D50" s="4"/>
      <c r="E50" s="4"/>
      <c r="I50" s="46"/>
      <c r="J50" s="29"/>
      <c r="K50" s="4"/>
      <c r="L50" s="4"/>
      <c r="M50" s="4"/>
      <c r="N50" s="4"/>
    </row>
    <row r="51" spans="3:14" ht="12.75">
      <c r="C51" s="4"/>
      <c r="D51" s="4"/>
      <c r="E51" s="4"/>
      <c r="I51" s="45"/>
      <c r="J51" s="29"/>
      <c r="K51" s="4"/>
      <c r="L51" s="4"/>
      <c r="M51" s="4"/>
      <c r="N51" s="4"/>
    </row>
    <row r="52" spans="3:14" ht="12.75">
      <c r="C52" s="4"/>
      <c r="D52" s="4"/>
      <c r="E52" s="4"/>
      <c r="I52" s="45"/>
      <c r="J52" s="29"/>
      <c r="K52" s="4"/>
      <c r="L52" s="4"/>
      <c r="M52" s="4"/>
      <c r="N52" s="4"/>
    </row>
    <row r="53" spans="3:14" ht="12.75">
      <c r="C53" s="4"/>
      <c r="D53" s="4"/>
      <c r="E53" s="4"/>
      <c r="I53" s="45"/>
      <c r="J53" s="29"/>
      <c r="K53" s="4"/>
      <c r="L53" s="4"/>
      <c r="M53" s="4"/>
      <c r="N53" s="4"/>
    </row>
    <row r="54" spans="3:14" ht="12.75">
      <c r="C54" s="4"/>
      <c r="D54" s="4"/>
      <c r="E54" s="4"/>
      <c r="J54" s="29"/>
      <c r="K54" s="4"/>
      <c r="L54" s="4"/>
      <c r="M54" s="4"/>
      <c r="N54" s="4"/>
    </row>
    <row r="55" spans="3:14" ht="12.75">
      <c r="C55" s="4"/>
      <c r="D55" s="4"/>
      <c r="E55" s="4"/>
      <c r="J55" s="29"/>
      <c r="K55" s="4"/>
      <c r="L55" s="4"/>
      <c r="M55" s="4"/>
      <c r="N55" s="4"/>
    </row>
    <row r="56" spans="3:14" ht="12.75">
      <c r="C56" s="4"/>
      <c r="D56" s="4"/>
      <c r="E56" s="4"/>
      <c r="J56" s="29"/>
      <c r="K56" s="4"/>
      <c r="L56" s="4"/>
      <c r="M56" s="4"/>
      <c r="N56" s="4"/>
    </row>
    <row r="57" spans="3:5" ht="12.75">
      <c r="C57" s="4"/>
      <c r="D57" s="4"/>
      <c r="E57" s="4"/>
    </row>
    <row r="58" spans="3:5" ht="12.75">
      <c r="C58" s="4"/>
      <c r="D58" s="4"/>
      <c r="E58" s="4"/>
    </row>
    <row r="59" spans="3:5" ht="12.75">
      <c r="C59" s="4"/>
      <c r="D59" s="4"/>
      <c r="E59" s="4"/>
    </row>
    <row r="60" spans="3:5" ht="12.75">
      <c r="C60" s="4"/>
      <c r="D60" s="4"/>
      <c r="E60" s="4"/>
    </row>
    <row r="61" spans="3:5" ht="12.75">
      <c r="C61" s="4"/>
      <c r="D61" s="4"/>
      <c r="E61" s="4"/>
    </row>
    <row r="62" spans="3:5" ht="12.75">
      <c r="C62" s="4"/>
      <c r="D62" s="4"/>
      <c r="E62" s="4"/>
    </row>
    <row r="63" spans="3:5" ht="12.75">
      <c r="C63" s="4"/>
      <c r="D63" s="4"/>
      <c r="E63" s="4"/>
    </row>
    <row r="64" spans="3:5" ht="12.75">
      <c r="C64" s="4"/>
      <c r="D64" s="4"/>
      <c r="E64" s="4"/>
    </row>
    <row r="65" spans="3:5" ht="12.75">
      <c r="C65" s="4"/>
      <c r="D65" s="4"/>
      <c r="E65" s="4"/>
    </row>
    <row r="66" spans="3:5" ht="12.75">
      <c r="C66" s="4"/>
      <c r="D66" s="4"/>
      <c r="E66" s="4"/>
    </row>
    <row r="67" spans="3:5" ht="12.75">
      <c r="C67" s="4"/>
      <c r="D67" s="4"/>
      <c r="E67" s="4"/>
    </row>
    <row r="68" spans="3:5" ht="12.75">
      <c r="C68" s="4"/>
      <c r="D68" s="4"/>
      <c r="E68" s="4"/>
    </row>
    <row r="69" spans="3:5" ht="12.75">
      <c r="C69" s="4"/>
      <c r="D69" s="4"/>
      <c r="E69" s="4"/>
    </row>
    <row r="70" spans="3:5" ht="12.75">
      <c r="C70" s="4"/>
      <c r="D70" s="4"/>
      <c r="E70" s="4"/>
    </row>
    <row r="71" spans="3:5" ht="12.75">
      <c r="C71" s="4"/>
      <c r="D71" s="4"/>
      <c r="E71" s="4"/>
    </row>
    <row r="72" spans="3:5" ht="12.75">
      <c r="C72" s="4"/>
      <c r="D72" s="4"/>
      <c r="E72" s="4"/>
    </row>
    <row r="73" spans="3:5" ht="12.75">
      <c r="C73" s="4"/>
      <c r="D73" s="4"/>
      <c r="E73" s="4"/>
    </row>
    <row r="74" spans="3:5" ht="12.75">
      <c r="C74" s="4"/>
      <c r="D74" s="4"/>
      <c r="E74" s="4"/>
    </row>
    <row r="75" spans="3:5" ht="12.75">
      <c r="C75" s="4"/>
      <c r="D75" s="4"/>
      <c r="E75" s="4"/>
    </row>
    <row r="76" spans="3:5" ht="12.75">
      <c r="C76" s="4"/>
      <c r="D76" s="4"/>
      <c r="E76" s="4"/>
    </row>
    <row r="77" spans="3:5" ht="12.75">
      <c r="C77" s="4"/>
      <c r="D77" s="4"/>
      <c r="E77" s="4"/>
    </row>
    <row r="78" spans="3:5" ht="12.75">
      <c r="C78" s="4"/>
      <c r="D78" s="4"/>
      <c r="E78" s="4"/>
    </row>
    <row r="79" spans="3:5" ht="12.75">
      <c r="C79" s="4"/>
      <c r="D79" s="4"/>
      <c r="E79" s="4"/>
    </row>
    <row r="80" spans="3:5" ht="12.75">
      <c r="C80" s="4"/>
      <c r="D80" s="4"/>
      <c r="E80" s="4"/>
    </row>
    <row r="81" spans="3:5" ht="12.75">
      <c r="C81" s="4"/>
      <c r="D81" s="4"/>
      <c r="E81" s="4"/>
    </row>
    <row r="82" spans="3:5" ht="12.75">
      <c r="C82" s="4"/>
      <c r="D82" s="4"/>
      <c r="E82" s="4"/>
    </row>
    <row r="83" spans="3:5" ht="12.75">
      <c r="C83" s="4"/>
      <c r="D83" s="4"/>
      <c r="E83" s="4"/>
    </row>
    <row r="84" spans="3:5" ht="12.75">
      <c r="C84" s="4"/>
      <c r="D84" s="4"/>
      <c r="E84" s="4"/>
    </row>
    <row r="85" spans="3:5" ht="12.75">
      <c r="C85" s="4"/>
      <c r="D85" s="4"/>
      <c r="E85" s="4"/>
    </row>
    <row r="86" spans="3:5" ht="12.75">
      <c r="C86" s="4"/>
      <c r="D86" s="4"/>
      <c r="E86" s="4"/>
    </row>
    <row r="87" spans="3:5" ht="12.75">
      <c r="C87" s="4"/>
      <c r="D87" s="4"/>
      <c r="E87" s="4"/>
    </row>
    <row r="88" spans="3:5" ht="12.75">
      <c r="C88" s="4"/>
      <c r="D88" s="4"/>
      <c r="E88" s="4"/>
    </row>
    <row r="89" spans="3:5" ht="12.75">
      <c r="C89" s="4"/>
      <c r="D89" s="4"/>
      <c r="E89" s="4"/>
    </row>
    <row r="90" spans="3:5" ht="12.75">
      <c r="C90" s="4"/>
      <c r="D90" s="4"/>
      <c r="E90" s="4"/>
    </row>
    <row r="91" spans="3:5" ht="12.75">
      <c r="C91" s="4"/>
      <c r="D91" s="4"/>
      <c r="E91" s="4"/>
    </row>
    <row r="92" spans="3:5" ht="12.75">
      <c r="C92" s="4"/>
      <c r="D92" s="4"/>
      <c r="E92" s="4"/>
    </row>
    <row r="93" spans="3:5" ht="12.75">
      <c r="C93" s="4"/>
      <c r="D93" s="4"/>
      <c r="E93" s="4"/>
    </row>
    <row r="94" spans="3:5" ht="12.75">
      <c r="C94" s="4"/>
      <c r="D94" s="4"/>
      <c r="E94" s="4"/>
    </row>
    <row r="95" spans="3:5" ht="12.75">
      <c r="C95" s="4"/>
      <c r="D95" s="4"/>
      <c r="E95" s="4"/>
    </row>
    <row r="96" spans="3:5" ht="12.75">
      <c r="C96" s="4"/>
      <c r="D96" s="4"/>
      <c r="E96" s="4"/>
    </row>
    <row r="97" spans="3:5" ht="12.75">
      <c r="C97" s="4"/>
      <c r="D97" s="4"/>
      <c r="E97" s="4"/>
    </row>
    <row r="98" spans="3:5" ht="12.75">
      <c r="C98" s="4"/>
      <c r="D98" s="4"/>
      <c r="E98" s="4"/>
    </row>
    <row r="99" spans="3:5" ht="12.75">
      <c r="C99" s="4"/>
      <c r="D99" s="4"/>
      <c r="E99" s="4"/>
    </row>
    <row r="100" spans="3:5" ht="12.75">
      <c r="C100" s="4"/>
      <c r="D100" s="4"/>
      <c r="E100" s="4"/>
    </row>
    <row r="101" spans="3:5" ht="12.75">
      <c r="C101" s="4"/>
      <c r="D101" s="4"/>
      <c r="E101" s="4"/>
    </row>
    <row r="102" spans="3:5" ht="12.75">
      <c r="C102" s="4"/>
      <c r="D102" s="4"/>
      <c r="E102" s="4"/>
    </row>
    <row r="103" spans="3:5" ht="12.75">
      <c r="C103" s="4"/>
      <c r="D103" s="4"/>
      <c r="E103" s="4"/>
    </row>
    <row r="104" spans="3:5" ht="12.75">
      <c r="C104" s="4"/>
      <c r="D104" s="4"/>
      <c r="E104" s="4"/>
    </row>
    <row r="105" spans="3:5" ht="12.75">
      <c r="C105" s="4"/>
      <c r="D105" s="4"/>
      <c r="E105" s="4"/>
    </row>
    <row r="106" spans="3:5" ht="12.75">
      <c r="C106" s="4"/>
      <c r="D106" s="4"/>
      <c r="E106" s="4"/>
    </row>
    <row r="107" spans="3:5" ht="12.75">
      <c r="C107" s="4"/>
      <c r="D107" s="4"/>
      <c r="E107" s="4"/>
    </row>
    <row r="108" spans="3:5" ht="12.75">
      <c r="C108" s="4"/>
      <c r="D108" s="4"/>
      <c r="E108" s="4"/>
    </row>
    <row r="109" spans="3:5" ht="12.75">
      <c r="C109" s="4"/>
      <c r="D109" s="4"/>
      <c r="E109" s="4"/>
    </row>
    <row r="110" spans="3:5" ht="12.75">
      <c r="C110" s="4"/>
      <c r="D110" s="4"/>
      <c r="E110" s="4"/>
    </row>
    <row r="111" spans="3:5" ht="12.75">
      <c r="C111" s="4"/>
      <c r="D111" s="4"/>
      <c r="E111" s="4"/>
    </row>
    <row r="112" spans="3:5" ht="12.75">
      <c r="C112" s="4"/>
      <c r="D112" s="4"/>
      <c r="E112" s="4"/>
    </row>
    <row r="113" spans="3:5" ht="12.75">
      <c r="C113" s="4"/>
      <c r="D113" s="4"/>
      <c r="E113" s="4"/>
    </row>
    <row r="114" spans="3:5" ht="12.75">
      <c r="C114" s="4"/>
      <c r="D114" s="4"/>
      <c r="E114" s="4"/>
    </row>
    <row r="115" spans="3:5" ht="12.75">
      <c r="C115" s="4"/>
      <c r="D115" s="4"/>
      <c r="E115" s="4"/>
    </row>
    <row r="116" spans="3:5" ht="12.75">
      <c r="C116" s="4"/>
      <c r="D116" s="4"/>
      <c r="E116" s="4"/>
    </row>
    <row r="117" spans="3:5" ht="12.75">
      <c r="C117" s="4"/>
      <c r="D117" s="4"/>
      <c r="E117" s="4"/>
    </row>
    <row r="118" spans="3:5" ht="12.75">
      <c r="C118" s="4"/>
      <c r="D118" s="4"/>
      <c r="E118" s="4"/>
    </row>
    <row r="119" spans="3:5" ht="12.75">
      <c r="C119" s="4"/>
      <c r="D119" s="4"/>
      <c r="E119" s="4"/>
    </row>
    <row r="120" spans="3:5" ht="12.75">
      <c r="C120" s="4"/>
      <c r="D120" s="4"/>
      <c r="E120" s="4"/>
    </row>
    <row r="121" spans="3:5" ht="12.75">
      <c r="C121" s="4"/>
      <c r="D121" s="4"/>
      <c r="E121" s="4"/>
    </row>
    <row r="122" spans="3:5" ht="12.75">
      <c r="C122" s="4"/>
      <c r="D122" s="4"/>
      <c r="E122" s="4"/>
    </row>
    <row r="123" spans="3:5" ht="12.75">
      <c r="C123" s="4"/>
      <c r="D123" s="4"/>
      <c r="E123" s="4"/>
    </row>
    <row r="124" spans="3:5" ht="12.75">
      <c r="C124" s="4"/>
      <c r="D124" s="4"/>
      <c r="E124" s="4"/>
    </row>
    <row r="125" spans="3:5" ht="12.75">
      <c r="C125" s="4"/>
      <c r="D125" s="4"/>
      <c r="E125" s="4"/>
    </row>
    <row r="126" spans="3:5" ht="12.75">
      <c r="C126" s="4"/>
      <c r="D126" s="4"/>
      <c r="E126" s="4"/>
    </row>
    <row r="127" spans="3:5" ht="12.75">
      <c r="C127" s="4"/>
      <c r="D127" s="4"/>
      <c r="E127" s="4"/>
    </row>
    <row r="128" spans="3:5" ht="12.75">
      <c r="C128" s="4"/>
      <c r="D128" s="4"/>
      <c r="E128" s="4"/>
    </row>
    <row r="129" spans="3:5" ht="12.75">
      <c r="C129" s="4"/>
      <c r="D129" s="4"/>
      <c r="E129" s="4"/>
    </row>
    <row r="130" spans="3:5" ht="12.75">
      <c r="C130" s="4"/>
      <c r="D130" s="4"/>
      <c r="E130" s="4"/>
    </row>
    <row r="131" spans="3:5" ht="12.75">
      <c r="C131" s="4"/>
      <c r="D131" s="4"/>
      <c r="E131" s="4"/>
    </row>
    <row r="132" spans="3:5" ht="12.75">
      <c r="C132" s="4"/>
      <c r="D132" s="4"/>
      <c r="E132" s="4"/>
    </row>
    <row r="133" spans="3:5" ht="12.75">
      <c r="C133" s="4"/>
      <c r="D133" s="4"/>
      <c r="E133" s="4"/>
    </row>
    <row r="134" spans="3:5" ht="12.75">
      <c r="C134" s="4"/>
      <c r="D134" s="4"/>
      <c r="E134" s="4"/>
    </row>
    <row r="135" spans="3:5" ht="12.75">
      <c r="C135" s="4"/>
      <c r="D135" s="4"/>
      <c r="E135" s="4"/>
    </row>
    <row r="136" spans="3:5" ht="12.75">
      <c r="C136" s="4"/>
      <c r="D136" s="4"/>
      <c r="E136" s="4"/>
    </row>
    <row r="137" spans="3:5" ht="12.75">
      <c r="C137" s="4"/>
      <c r="D137" s="4"/>
      <c r="E137" s="4"/>
    </row>
    <row r="138" spans="3:5" ht="12.75">
      <c r="C138" s="4"/>
      <c r="D138" s="4"/>
      <c r="E138" s="4"/>
    </row>
    <row r="139" spans="3:5" ht="12.75">
      <c r="C139" s="4"/>
      <c r="D139" s="4"/>
      <c r="E139" s="4"/>
    </row>
    <row r="140" spans="3:5" ht="12.75">
      <c r="C140" s="4"/>
      <c r="D140" s="4"/>
      <c r="E140" s="4"/>
    </row>
    <row r="141" spans="3:5" ht="12.75">
      <c r="C141" s="4"/>
      <c r="D141" s="4"/>
      <c r="E141" s="4"/>
    </row>
    <row r="142" spans="3:5" ht="12.75">
      <c r="C142" s="4"/>
      <c r="D142" s="4"/>
      <c r="E142" s="4"/>
    </row>
    <row r="143" spans="3:5" ht="12.75">
      <c r="C143" s="4"/>
      <c r="D143" s="4"/>
      <c r="E143" s="4"/>
    </row>
    <row r="144" spans="3:5" ht="12.75">
      <c r="C144" s="4"/>
      <c r="D144" s="4"/>
      <c r="E144" s="4"/>
    </row>
    <row r="145" spans="3:5" ht="12.75">
      <c r="C145" s="4"/>
      <c r="D145" s="4"/>
      <c r="E145" s="4"/>
    </row>
    <row r="146" spans="3:5" ht="12.75">
      <c r="C146" s="4"/>
      <c r="D146" s="4"/>
      <c r="E146" s="4"/>
    </row>
    <row r="147" spans="3:5" ht="12.75">
      <c r="C147" s="4"/>
      <c r="D147" s="4"/>
      <c r="E147" s="4"/>
    </row>
    <row r="148" spans="3:5" ht="12.75">
      <c r="C148" s="4"/>
      <c r="D148" s="4"/>
      <c r="E148" s="4"/>
    </row>
    <row r="149" spans="3:5" ht="12.75">
      <c r="C149" s="4"/>
      <c r="D149" s="4"/>
      <c r="E149" s="4"/>
    </row>
    <row r="150" spans="3:5" ht="12.75">
      <c r="C150" s="4"/>
      <c r="D150" s="4"/>
      <c r="E150" s="4"/>
    </row>
    <row r="151" spans="3:5" ht="12.75">
      <c r="C151" s="4"/>
      <c r="D151" s="4"/>
      <c r="E151" s="4"/>
    </row>
    <row r="152" spans="3:5" ht="12.75">
      <c r="C152" s="4"/>
      <c r="D152" s="4"/>
      <c r="E152" s="4"/>
    </row>
    <row r="153" spans="3:5" ht="12.75">
      <c r="C153" s="4"/>
      <c r="D153" s="4"/>
      <c r="E153" s="4"/>
    </row>
    <row r="154" spans="3:5" ht="12.75">
      <c r="C154" s="4"/>
      <c r="D154" s="4"/>
      <c r="E154" s="4"/>
    </row>
    <row r="155" spans="3:5" ht="12.75">
      <c r="C155" s="4"/>
      <c r="D155" s="4"/>
      <c r="E155" s="4"/>
    </row>
    <row r="156" spans="3:5" ht="12.75">
      <c r="C156" s="4"/>
      <c r="D156" s="4"/>
      <c r="E156" s="4"/>
    </row>
    <row r="157" spans="3:5" ht="12.75">
      <c r="C157" s="4"/>
      <c r="D157" s="4"/>
      <c r="E157" s="4"/>
    </row>
    <row r="158" spans="3:5" ht="12.75">
      <c r="C158" s="4"/>
      <c r="D158" s="4"/>
      <c r="E158" s="4"/>
    </row>
    <row r="159" spans="3:5" ht="12.75">
      <c r="C159" s="4"/>
      <c r="D159" s="4"/>
      <c r="E159" s="4"/>
    </row>
    <row r="160" spans="3:5" ht="12.75">
      <c r="C160" s="4"/>
      <c r="D160" s="4"/>
      <c r="E160" s="4"/>
    </row>
    <row r="161" spans="3:5" ht="12.75">
      <c r="C161" s="4"/>
      <c r="D161" s="4"/>
      <c r="E161" s="4"/>
    </row>
    <row r="162" spans="3:5" ht="12.75">
      <c r="C162" s="4"/>
      <c r="D162" s="4"/>
      <c r="E162" s="4"/>
    </row>
    <row r="163" spans="3:5" ht="12.75">
      <c r="C163" s="4"/>
      <c r="D163" s="4"/>
      <c r="E163" s="4"/>
    </row>
    <row r="164" spans="3:5" ht="12.75">
      <c r="C164" s="4"/>
      <c r="D164" s="4"/>
      <c r="E164" s="4"/>
    </row>
    <row r="165" spans="3:5" ht="12.75">
      <c r="C165" s="4"/>
      <c r="D165" s="4"/>
      <c r="E165" s="4"/>
    </row>
    <row r="166" spans="3:5" ht="12.75">
      <c r="C166" s="4"/>
      <c r="D166" s="4"/>
      <c r="E166" s="4"/>
    </row>
    <row r="167" spans="3:5" ht="12.75">
      <c r="C167" s="4"/>
      <c r="D167" s="4"/>
      <c r="E167" s="4"/>
    </row>
    <row r="168" spans="3:5" ht="12.75">
      <c r="C168" s="4"/>
      <c r="D168" s="4"/>
      <c r="E168" s="4"/>
    </row>
    <row r="169" spans="3:5" ht="12.75">
      <c r="C169" s="4"/>
      <c r="D169" s="4"/>
      <c r="E169" s="4"/>
    </row>
    <row r="170" spans="3:5" ht="12.75">
      <c r="C170" s="4"/>
      <c r="D170" s="4"/>
      <c r="E170" s="4"/>
    </row>
    <row r="171" spans="3:5" ht="12.75">
      <c r="C171" s="4"/>
      <c r="D171" s="4"/>
      <c r="E171" s="4"/>
    </row>
    <row r="172" spans="3:5" ht="12.75">
      <c r="C172" s="4"/>
      <c r="D172" s="4"/>
      <c r="E172" s="4"/>
    </row>
    <row r="173" spans="3:5" ht="12.75">
      <c r="C173" s="4"/>
      <c r="D173" s="4"/>
      <c r="E173" s="4"/>
    </row>
    <row r="174" spans="3:5" ht="12.75">
      <c r="C174" s="4"/>
      <c r="D174" s="4"/>
      <c r="E174" s="4"/>
    </row>
    <row r="175" spans="3:5" ht="12.75">
      <c r="C175" s="4"/>
      <c r="D175" s="4"/>
      <c r="E175" s="4"/>
    </row>
  </sheetData>
  <sheetProtection/>
  <mergeCells count="18">
    <mergeCell ref="C4:Q4"/>
    <mergeCell ref="C26:D26"/>
    <mergeCell ref="C34:D34"/>
    <mergeCell ref="C30:D30"/>
    <mergeCell ref="C18:D18"/>
    <mergeCell ref="J2:P2"/>
    <mergeCell ref="J3:P3"/>
    <mergeCell ref="C22:D22"/>
    <mergeCell ref="A16:B16"/>
    <mergeCell ref="R16:S16"/>
    <mergeCell ref="O5:Q5"/>
    <mergeCell ref="C16:E16"/>
    <mergeCell ref="O16:Q16"/>
    <mergeCell ref="O34:P34"/>
    <mergeCell ref="O26:P26"/>
    <mergeCell ref="O22:P22"/>
    <mergeCell ref="O30:P30"/>
    <mergeCell ref="O18:P18"/>
  </mergeCells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8"/>
  <sheetViews>
    <sheetView zoomScalePageLayoutView="0" workbookViewId="0" topLeftCell="A1">
      <selection activeCell="J17" sqref="J17"/>
    </sheetView>
  </sheetViews>
  <sheetFormatPr defaultColWidth="11.421875" defaultRowHeight="12.75"/>
  <cols>
    <col min="1" max="1" width="4.00390625" style="45" customWidth="1"/>
    <col min="2" max="2" width="21.8515625" style="45" customWidth="1"/>
    <col min="3" max="12" width="4.8515625" style="45" customWidth="1"/>
    <col min="13" max="13" width="10.00390625" style="45" customWidth="1"/>
    <col min="14" max="16384" width="11.421875" style="45" customWidth="1"/>
  </cols>
  <sheetData>
    <row r="2" spans="2:13" s="46" customFormat="1" ht="12.75">
      <c r="B2" s="46" t="str">
        <f>Lichtgewehr_Gr1!C4</f>
        <v>Lichtgewehr - Gruppe 1</v>
      </c>
      <c r="C2" s="46" t="s">
        <v>0</v>
      </c>
      <c r="M2" s="47">
        <v>2019</v>
      </c>
    </row>
    <row r="5" spans="1:14" ht="12.75" customHeight="1">
      <c r="A5" s="45" t="s">
        <v>1</v>
      </c>
      <c r="B5" s="48" t="str">
        <f>Mannschaften!B5</f>
        <v>Euerwang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5" t="s">
        <v>12</v>
      </c>
      <c r="N5" t="str">
        <f>A5</f>
        <v>WK</v>
      </c>
    </row>
    <row r="6" spans="1:14" ht="12.75">
      <c r="A6" s="45">
        <f>IF(C6&gt;1,1)+IF(D6&gt;1,1)+IF(E6&gt;1,1)+IF(F6&gt;1,1)+IF(G6&gt;1,1)+IF(H6&gt;1,1)+IF(I6&gt;1,1)+IF(J6&gt;1,1)+IF(K6&gt;1,1)+IF(L6&gt;1,1)</f>
        <v>4</v>
      </c>
      <c r="B6" s="45" t="str">
        <f>Mannschaften!B7</f>
        <v>Netter Theresia</v>
      </c>
      <c r="D6" s="45">
        <v>112</v>
      </c>
      <c r="E6" s="45">
        <v>112</v>
      </c>
      <c r="I6" s="45">
        <v>114</v>
      </c>
      <c r="J6" s="45">
        <v>121</v>
      </c>
      <c r="M6" s="49">
        <f aca="true" t="shared" si="0" ref="M6:M16">IF(SUM(C6:L6)=0,"0",SUM(C6:L6)/COUNTIF(C6:L6,"&gt;0"))</f>
        <v>114.75</v>
      </c>
      <c r="N6">
        <f aca="true" t="shared" si="1" ref="N6:N59">A6</f>
        <v>4</v>
      </c>
    </row>
    <row r="7" spans="1:14" ht="12.75">
      <c r="A7" s="45">
        <f aca="true" t="shared" si="2" ref="A7:A15">IF(C7&gt;1,1)+IF(D7&gt;1,1)+IF(E7&gt;1,1)+IF(F7&gt;1,1)+IF(G7&gt;1,1)+IF(H7&gt;1,1)+IF(I7&gt;1,1)+IF(J7&gt;1,1)+IF(K7&gt;1,1)+IF(L7&gt;1,1)</f>
        <v>3</v>
      </c>
      <c r="B7" s="45" t="str">
        <f>Mannschaften!B8</f>
        <v>Netter Maximilian</v>
      </c>
      <c r="E7" s="45">
        <v>98</v>
      </c>
      <c r="I7" s="45">
        <v>90</v>
      </c>
      <c r="J7" s="45">
        <v>86</v>
      </c>
      <c r="M7" s="49">
        <f t="shared" si="0"/>
        <v>91.33333333333333</v>
      </c>
      <c r="N7">
        <f t="shared" si="1"/>
        <v>3</v>
      </c>
    </row>
    <row r="8" spans="1:14" ht="12.75">
      <c r="A8" s="45">
        <f t="shared" si="2"/>
        <v>3</v>
      </c>
      <c r="B8" s="45" t="str">
        <f>Mannschaften!B9</f>
        <v>Heiß Emma</v>
      </c>
      <c r="E8" s="45">
        <v>109</v>
      </c>
      <c r="I8" s="45">
        <v>131</v>
      </c>
      <c r="J8" s="45">
        <v>114</v>
      </c>
      <c r="M8" s="49">
        <f t="shared" si="0"/>
        <v>118</v>
      </c>
      <c r="N8">
        <f t="shared" si="1"/>
        <v>3</v>
      </c>
    </row>
    <row r="9" spans="1:14" ht="12.75">
      <c r="A9" s="45">
        <f t="shared" si="2"/>
        <v>3</v>
      </c>
      <c r="B9" s="45" t="str">
        <f>Mannschaften!B10</f>
        <v>Guth Marie</v>
      </c>
      <c r="D9" s="45">
        <v>64</v>
      </c>
      <c r="E9" s="45">
        <v>79</v>
      </c>
      <c r="J9" s="45">
        <v>112</v>
      </c>
      <c r="M9" s="49">
        <f t="shared" si="0"/>
        <v>85</v>
      </c>
      <c r="N9">
        <f t="shared" si="1"/>
        <v>3</v>
      </c>
    </row>
    <row r="10" spans="1:14" ht="12.75">
      <c r="A10" s="45">
        <f t="shared" si="2"/>
        <v>0</v>
      </c>
      <c r="B10" s="45" t="str">
        <f>Mannschaften!B11</f>
        <v>Hüttinger Raphael</v>
      </c>
      <c r="M10" s="49" t="str">
        <f t="shared" si="0"/>
        <v>0</v>
      </c>
      <c r="N10">
        <f t="shared" si="1"/>
        <v>0</v>
      </c>
    </row>
    <row r="11" spans="1:14" ht="12.75">
      <c r="A11" s="45">
        <f t="shared" si="2"/>
        <v>0</v>
      </c>
      <c r="B11" s="45" t="str">
        <f>Mannschaften!B12</f>
        <v>Schütze 6</v>
      </c>
      <c r="M11" s="49" t="str">
        <f t="shared" si="0"/>
        <v>0</v>
      </c>
      <c r="N11">
        <f t="shared" si="1"/>
        <v>0</v>
      </c>
    </row>
    <row r="12" spans="1:14" ht="12.75">
      <c r="A12" s="45">
        <f t="shared" si="2"/>
        <v>0</v>
      </c>
      <c r="B12" s="45" t="str">
        <f>Mannschaften!B13</f>
        <v>Schütze 7</v>
      </c>
      <c r="M12" s="49" t="str">
        <f t="shared" si="0"/>
        <v>0</v>
      </c>
      <c r="N12">
        <f t="shared" si="1"/>
        <v>0</v>
      </c>
    </row>
    <row r="13" spans="1:14" ht="12.75">
      <c r="A13" s="45">
        <f>IF(C13&gt;1,1)+IF(D13&gt;1,1)+IF(E13&gt;1,1)+IF(F13&gt;1,1)+IF(G13&gt;1,1)+IF(H13&gt;1,1)+IF(I13&gt;1,1)+IF(J13&gt;1,1)+IF(K13&gt;1,1)+IF(L13&gt;1,1)</f>
        <v>0</v>
      </c>
      <c r="B13" s="45" t="str">
        <f>Mannschaften!B14</f>
        <v>Schütze 8</v>
      </c>
      <c r="M13" s="49" t="str">
        <f t="shared" si="0"/>
        <v>0</v>
      </c>
      <c r="N13">
        <f t="shared" si="1"/>
        <v>0</v>
      </c>
    </row>
    <row r="14" spans="1:14" ht="12.75">
      <c r="A14" s="45">
        <f t="shared" si="2"/>
        <v>0</v>
      </c>
      <c r="B14" s="45" t="str">
        <f>Mannschaften!B15</f>
        <v>Schütze 9</v>
      </c>
      <c r="M14" s="49" t="str">
        <f t="shared" si="0"/>
        <v>0</v>
      </c>
      <c r="N14">
        <f t="shared" si="1"/>
        <v>0</v>
      </c>
    </row>
    <row r="15" spans="1:14" ht="12.75">
      <c r="A15" s="45">
        <f t="shared" si="2"/>
        <v>0</v>
      </c>
      <c r="B15" s="45" t="str">
        <f>Mannschaften!B16</f>
        <v>Schütze 10</v>
      </c>
      <c r="M15" s="49" t="str">
        <f t="shared" si="0"/>
        <v>0</v>
      </c>
      <c r="N15">
        <f t="shared" si="1"/>
        <v>0</v>
      </c>
    </row>
    <row r="16" spans="2:14" ht="12.75">
      <c r="B16" s="45" t="s">
        <v>13</v>
      </c>
      <c r="C16" s="45">
        <f>SUM(C6:C8)</f>
        <v>0</v>
      </c>
      <c r="D16" s="45">
        <f>SUM(D6:D7,D9)</f>
        <v>176</v>
      </c>
      <c r="E16" s="45">
        <f>SUM(E6,E8)</f>
        <v>221</v>
      </c>
      <c r="F16" s="45">
        <f aca="true" t="shared" si="3" ref="F16:L16">SUM(F6:F15)</f>
        <v>0</v>
      </c>
      <c r="G16" s="45">
        <f t="shared" si="3"/>
        <v>0</v>
      </c>
      <c r="H16" s="45">
        <f>SUM(H6:H7,H9)</f>
        <v>0</v>
      </c>
      <c r="I16" s="45">
        <f>SUM(I8,I6)</f>
        <v>245</v>
      </c>
      <c r="J16" s="45">
        <f>SUM(J6,J8)</f>
        <v>235</v>
      </c>
      <c r="K16" s="45">
        <f t="shared" si="3"/>
        <v>0</v>
      </c>
      <c r="L16" s="45">
        <f t="shared" si="3"/>
        <v>0</v>
      </c>
      <c r="M16" s="49">
        <f t="shared" si="0"/>
        <v>219.25</v>
      </c>
      <c r="N16"/>
    </row>
    <row r="17" ht="12.75">
      <c r="N17"/>
    </row>
    <row r="18" spans="1:14" ht="12.75" customHeight="1">
      <c r="A18" s="45" t="s">
        <v>1</v>
      </c>
      <c r="B18" s="48" t="str">
        <f>Mannschaften!C5</f>
        <v>Pfahldorf</v>
      </c>
      <c r="C18" s="43" t="s">
        <v>2</v>
      </c>
      <c r="D18" s="43" t="s">
        <v>3</v>
      </c>
      <c r="E18" s="43" t="s">
        <v>4</v>
      </c>
      <c r="F18" s="43" t="s">
        <v>5</v>
      </c>
      <c r="G18" s="43" t="s">
        <v>6</v>
      </c>
      <c r="H18" s="43" t="s">
        <v>7</v>
      </c>
      <c r="I18" s="43" t="s">
        <v>8</v>
      </c>
      <c r="J18" s="43" t="s">
        <v>9</v>
      </c>
      <c r="K18" s="43" t="s">
        <v>10</v>
      </c>
      <c r="L18" s="43" t="s">
        <v>11</v>
      </c>
      <c r="M18" s="45" t="s">
        <v>12</v>
      </c>
      <c r="N18" t="str">
        <f t="shared" si="1"/>
        <v>WK</v>
      </c>
    </row>
    <row r="19" spans="1:14" ht="12.75">
      <c r="A19" s="45">
        <f>IF(C19&gt;1,1)+IF(D19&gt;1,1)+IF(E19&gt;1,1)+IF(F19&gt;1,1)+IF(G19&gt;1,1)+IF(H19&gt;1,1)+IF(I19&gt;1,1)+IF(J19&gt;1,1)+IF(K19&gt;1,1)+IF(L19&gt;1,1)</f>
        <v>4</v>
      </c>
      <c r="B19" s="45" t="str">
        <f>Mannschaften!C7</f>
        <v>Schneider Marika</v>
      </c>
      <c r="C19" s="45">
        <v>105</v>
      </c>
      <c r="E19" s="45">
        <v>115</v>
      </c>
      <c r="H19" s="45">
        <v>129</v>
      </c>
      <c r="J19" s="45">
        <v>97</v>
      </c>
      <c r="M19" s="49">
        <f aca="true" t="shared" si="4" ref="M19:M28">IF(SUM(C19:L19)=0,"0",SUM(C19:L19)/COUNTIF(C19:L19,"&gt;0"))</f>
        <v>111.5</v>
      </c>
      <c r="N19">
        <f t="shared" si="1"/>
        <v>4</v>
      </c>
    </row>
    <row r="20" spans="1:14" ht="12.75">
      <c r="A20" s="45">
        <f aca="true" t="shared" si="5" ref="A20:A33">IF(C20&gt;1,1)+IF(D20&gt;1,1)+IF(E20&gt;1,1)+IF(F20&gt;1,1)+IF(G20&gt;1,1)+IF(H20&gt;1,1)+IF(I20&gt;1,1)+IF(J20&gt;1,1)+IF(K20&gt;1,1)+IF(L20&gt;1,1)</f>
        <v>3</v>
      </c>
      <c r="B20" s="45" t="str">
        <f>Mannschaften!C8</f>
        <v>Mederer Johanna</v>
      </c>
      <c r="C20" s="45">
        <v>57</v>
      </c>
      <c r="E20" s="45">
        <v>62</v>
      </c>
      <c r="H20" s="45">
        <v>48</v>
      </c>
      <c r="M20" s="49">
        <f t="shared" si="4"/>
        <v>55.666666666666664</v>
      </c>
      <c r="N20">
        <f t="shared" si="1"/>
        <v>3</v>
      </c>
    </row>
    <row r="21" spans="1:14" ht="12.75">
      <c r="A21" s="45">
        <f t="shared" si="5"/>
        <v>3</v>
      </c>
      <c r="B21" s="45" t="str">
        <f>Mannschaften!C9</f>
        <v>Schneider Paul</v>
      </c>
      <c r="C21" s="45">
        <v>28</v>
      </c>
      <c r="E21" s="45">
        <v>59</v>
      </c>
      <c r="J21" s="45">
        <v>50</v>
      </c>
      <c r="M21" s="49">
        <f t="shared" si="4"/>
        <v>45.666666666666664</v>
      </c>
      <c r="N21">
        <f t="shared" si="1"/>
        <v>3</v>
      </c>
    </row>
    <row r="22" spans="1:14" ht="12.75">
      <c r="A22" s="45">
        <f t="shared" si="5"/>
        <v>4</v>
      </c>
      <c r="B22" s="45" t="str">
        <f>Mannschaften!C10</f>
        <v>Trost Sebastian</v>
      </c>
      <c r="C22" s="45">
        <v>78</v>
      </c>
      <c r="E22" s="45">
        <v>89</v>
      </c>
      <c r="H22" s="45">
        <v>96</v>
      </c>
      <c r="J22" s="45">
        <v>92</v>
      </c>
      <c r="M22" s="49">
        <f t="shared" si="4"/>
        <v>88.75</v>
      </c>
      <c r="N22">
        <f t="shared" si="1"/>
        <v>4</v>
      </c>
    </row>
    <row r="23" spans="1:14" ht="12.75">
      <c r="A23" s="45">
        <f t="shared" si="5"/>
        <v>0</v>
      </c>
      <c r="B23" s="45" t="str">
        <f>Mannschaften!C11</f>
        <v>Schütze 5</v>
      </c>
      <c r="M23" s="49" t="str">
        <f t="shared" si="4"/>
        <v>0</v>
      </c>
      <c r="N23">
        <f t="shared" si="1"/>
        <v>0</v>
      </c>
    </row>
    <row r="24" spans="1:14" ht="12.75">
      <c r="A24" s="45">
        <f t="shared" si="5"/>
        <v>0</v>
      </c>
      <c r="B24" s="45" t="str">
        <f>Mannschaften!C12</f>
        <v>Schütze 6</v>
      </c>
      <c r="M24" s="49" t="str">
        <f t="shared" si="4"/>
        <v>0</v>
      </c>
      <c r="N24">
        <f t="shared" si="1"/>
        <v>0</v>
      </c>
    </row>
    <row r="25" spans="1:14" ht="12.75">
      <c r="A25" s="45">
        <f t="shared" si="5"/>
        <v>0</v>
      </c>
      <c r="B25" s="45" t="str">
        <f>Mannschaften!C13</f>
        <v>Schütze 7</v>
      </c>
      <c r="M25" s="49" t="str">
        <f t="shared" si="4"/>
        <v>0</v>
      </c>
      <c r="N25">
        <f t="shared" si="1"/>
        <v>0</v>
      </c>
    </row>
    <row r="26" spans="1:14" ht="12.75">
      <c r="A26" s="45">
        <f t="shared" si="5"/>
        <v>0</v>
      </c>
      <c r="B26" s="45" t="str">
        <f>Mannschaften!C14</f>
        <v>Schütze 8</v>
      </c>
      <c r="M26" s="49" t="str">
        <f t="shared" si="4"/>
        <v>0</v>
      </c>
      <c r="N26">
        <f t="shared" si="1"/>
        <v>0</v>
      </c>
    </row>
    <row r="27" spans="1:14" ht="12.75">
      <c r="A27" s="45">
        <f t="shared" si="5"/>
        <v>0</v>
      </c>
      <c r="B27" s="45" t="str">
        <f>Mannschaften!C15</f>
        <v>Schütze 9</v>
      </c>
      <c r="M27" s="49" t="str">
        <f t="shared" si="4"/>
        <v>0</v>
      </c>
      <c r="N27">
        <f t="shared" si="1"/>
        <v>0</v>
      </c>
    </row>
    <row r="28" spans="1:14" ht="12.75">
      <c r="A28" s="45">
        <f t="shared" si="5"/>
        <v>0</v>
      </c>
      <c r="B28" s="45" t="str">
        <f>Mannschaften!C16</f>
        <v>Schütze 10</v>
      </c>
      <c r="M28" s="49" t="str">
        <f t="shared" si="4"/>
        <v>0</v>
      </c>
      <c r="N28">
        <f t="shared" si="1"/>
        <v>0</v>
      </c>
    </row>
    <row r="29" spans="1:14" ht="12.75">
      <c r="A29" s="45">
        <f t="shared" si="5"/>
        <v>0</v>
      </c>
      <c r="B29" s="45">
        <f>Mannschaften!C17</f>
        <v>0</v>
      </c>
      <c r="M29" s="49" t="str">
        <f aca="true" t="shared" si="6" ref="M29:M34">IF(SUM(C29:L29)=0,"0",SUM(C29:L29)/COUNTIF(C29:L29,"&gt;0"))</f>
        <v>0</v>
      </c>
      <c r="N29">
        <f>A29</f>
        <v>0</v>
      </c>
    </row>
    <row r="30" spans="1:14" ht="12.75">
      <c r="A30" s="45">
        <f t="shared" si="5"/>
        <v>0</v>
      </c>
      <c r="B30" s="45">
        <f>Mannschaften!C18</f>
        <v>0</v>
      </c>
      <c r="M30" s="49" t="str">
        <f t="shared" si="6"/>
        <v>0</v>
      </c>
      <c r="N30">
        <f>A30</f>
        <v>0</v>
      </c>
    </row>
    <row r="31" spans="1:14" ht="12.75">
      <c r="A31" s="45">
        <f t="shared" si="5"/>
        <v>0</v>
      </c>
      <c r="B31" s="45">
        <f>Mannschaften!C19</f>
        <v>0</v>
      </c>
      <c r="M31" s="49" t="str">
        <f t="shared" si="6"/>
        <v>0</v>
      </c>
      <c r="N31">
        <f>A31</f>
        <v>0</v>
      </c>
    </row>
    <row r="32" spans="1:14" ht="12.75">
      <c r="A32" s="45">
        <f t="shared" si="5"/>
        <v>0</v>
      </c>
      <c r="B32" s="45">
        <f>Mannschaften!C20</f>
        <v>0</v>
      </c>
      <c r="M32" s="49" t="str">
        <f t="shared" si="6"/>
        <v>0</v>
      </c>
      <c r="N32">
        <f>A32</f>
        <v>0</v>
      </c>
    </row>
    <row r="33" spans="1:14" ht="12.75">
      <c r="A33" s="45">
        <f t="shared" si="5"/>
        <v>0</v>
      </c>
      <c r="B33" s="45">
        <f>Mannschaften!C21</f>
        <v>0</v>
      </c>
      <c r="M33" s="49" t="str">
        <f t="shared" si="6"/>
        <v>0</v>
      </c>
      <c r="N33">
        <f>A33</f>
        <v>0</v>
      </c>
    </row>
    <row r="34" spans="2:14" ht="12.75">
      <c r="B34" s="45" t="s">
        <v>13</v>
      </c>
      <c r="C34" s="45">
        <f>SUM(C19,C22)</f>
        <v>183</v>
      </c>
      <c r="D34" s="45">
        <f>SUM(D19:D23)</f>
        <v>0</v>
      </c>
      <c r="E34" s="45">
        <f>SUM(E19,E22)</f>
        <v>204</v>
      </c>
      <c r="F34" s="45">
        <f aca="true" t="shared" si="7" ref="F34:L34">SUM(F19:F28)</f>
        <v>0</v>
      </c>
      <c r="G34" s="45">
        <f t="shared" si="7"/>
        <v>0</v>
      </c>
      <c r="H34" s="45">
        <f>SUM(H19,H22)</f>
        <v>225</v>
      </c>
      <c r="I34" s="45">
        <f>SUM(I19:I24)</f>
        <v>0</v>
      </c>
      <c r="J34" s="45">
        <f>SUM(J19,J22)</f>
        <v>189</v>
      </c>
      <c r="K34" s="45">
        <f t="shared" si="7"/>
        <v>0</v>
      </c>
      <c r="L34" s="45">
        <f t="shared" si="7"/>
        <v>0</v>
      </c>
      <c r="M34" s="49">
        <f t="shared" si="6"/>
        <v>200.25</v>
      </c>
      <c r="N34"/>
    </row>
    <row r="35" spans="14:15" ht="12.75">
      <c r="N35"/>
      <c r="O35" s="53"/>
    </row>
    <row r="36" spans="1:15" ht="12.75" customHeight="1">
      <c r="A36" s="45" t="s">
        <v>1</v>
      </c>
      <c r="B36" s="48" t="str">
        <f>Mannschaften!E5</f>
        <v>Pfünz</v>
      </c>
      <c r="C36" s="43" t="s">
        <v>2</v>
      </c>
      <c r="D36" s="43" t="s">
        <v>3</v>
      </c>
      <c r="E36" s="43" t="s">
        <v>4</v>
      </c>
      <c r="F36" s="43" t="s">
        <v>5</v>
      </c>
      <c r="G36" s="43" t="s">
        <v>6</v>
      </c>
      <c r="H36" s="43" t="s">
        <v>7</v>
      </c>
      <c r="I36" s="43" t="s">
        <v>8</v>
      </c>
      <c r="J36" s="43" t="s">
        <v>9</v>
      </c>
      <c r="K36" s="43" t="s">
        <v>10</v>
      </c>
      <c r="L36" s="43" t="s">
        <v>11</v>
      </c>
      <c r="M36" s="45" t="s">
        <v>12</v>
      </c>
      <c r="N36" t="str">
        <f t="shared" si="1"/>
        <v>WK</v>
      </c>
      <c r="O36" s="53"/>
    </row>
    <row r="37" spans="1:15" ht="12.75">
      <c r="A37" s="45">
        <f>IF(C37&gt;1,1)+IF(D37&gt;1,1)+IF(E37&gt;1,1)+IF(F37&gt;1,1)+IF(G37&gt;1,1)+IF(H37&gt;1,1)+IF(I37&gt;1,1)+IF(J37&gt;1,1)+IF(K37&gt;1,1)+IF(L37&gt;1,1)</f>
        <v>4</v>
      </c>
      <c r="B37" s="4" t="str">
        <f>Mannschaften!E7</f>
        <v>Backer Julia</v>
      </c>
      <c r="C37" s="45">
        <v>46</v>
      </c>
      <c r="D37" s="45">
        <v>27</v>
      </c>
      <c r="H37" s="45">
        <v>32</v>
      </c>
      <c r="I37" s="45">
        <v>34</v>
      </c>
      <c r="M37" s="49">
        <f aca="true" t="shared" si="8" ref="M37:M47">IF(SUM(C37:L37)=0,"0",SUM(C37:L37)/COUNTIF(C37:L37,"&gt;0"))</f>
        <v>34.75</v>
      </c>
      <c r="N37">
        <f t="shared" si="1"/>
        <v>4</v>
      </c>
      <c r="O37" s="53"/>
    </row>
    <row r="38" spans="1:15" ht="12.75">
      <c r="A38" s="45">
        <f aca="true" t="shared" si="9" ref="A38:A46">IF(C38&gt;1,1)+IF(D38&gt;1,1)+IF(E38&gt;1,1)+IF(F38&gt;1,1)+IF(G38&gt;1,1)+IF(H38&gt;1,1)+IF(I38&gt;1,1)+IF(J38&gt;1,1)+IF(K38&gt;1,1)+IF(L38&gt;1,1)</f>
        <v>4</v>
      </c>
      <c r="B38" s="4" t="str">
        <f>Mannschaften!E8</f>
        <v>Brandl Diana</v>
      </c>
      <c r="C38" s="45">
        <v>49</v>
      </c>
      <c r="D38" s="45">
        <v>31</v>
      </c>
      <c r="H38" s="45">
        <v>54</v>
      </c>
      <c r="I38" s="45">
        <v>36</v>
      </c>
      <c r="M38" s="49">
        <f t="shared" si="8"/>
        <v>42.5</v>
      </c>
      <c r="N38">
        <f t="shared" si="1"/>
        <v>4</v>
      </c>
      <c r="O38" s="53"/>
    </row>
    <row r="39" spans="1:15" ht="12.75">
      <c r="A39" s="45">
        <f t="shared" si="9"/>
        <v>0</v>
      </c>
      <c r="B39" s="4" t="str">
        <f>Mannschaften!E9</f>
        <v>Schütze 3</v>
      </c>
      <c r="M39" s="49" t="str">
        <f t="shared" si="8"/>
        <v>0</v>
      </c>
      <c r="N39">
        <f t="shared" si="1"/>
        <v>0</v>
      </c>
      <c r="O39" s="53"/>
    </row>
    <row r="40" spans="1:14" ht="12.75">
      <c r="A40" s="45">
        <f t="shared" si="9"/>
        <v>0</v>
      </c>
      <c r="B40" s="4" t="str">
        <f>Mannschaften!E10</f>
        <v>Schütze 4</v>
      </c>
      <c r="M40" s="49" t="str">
        <f t="shared" si="8"/>
        <v>0</v>
      </c>
      <c r="N40">
        <f t="shared" si="1"/>
        <v>0</v>
      </c>
    </row>
    <row r="41" spans="1:15" ht="12.75">
      <c r="A41" s="45">
        <f t="shared" si="9"/>
        <v>0</v>
      </c>
      <c r="B41" s="4" t="str">
        <f>Mannschaften!E11</f>
        <v>Schütze 5</v>
      </c>
      <c r="M41" s="49" t="str">
        <f t="shared" si="8"/>
        <v>0</v>
      </c>
      <c r="N41">
        <f t="shared" si="1"/>
        <v>0</v>
      </c>
      <c r="O41" s="53"/>
    </row>
    <row r="42" spans="1:14" ht="12.75">
      <c r="A42" s="45">
        <f t="shared" si="9"/>
        <v>0</v>
      </c>
      <c r="B42" s="4" t="str">
        <f>Mannschaften!E12</f>
        <v>Schütze 6</v>
      </c>
      <c r="M42" s="49" t="str">
        <f t="shared" si="8"/>
        <v>0</v>
      </c>
      <c r="N42">
        <f t="shared" si="1"/>
        <v>0</v>
      </c>
    </row>
    <row r="43" spans="1:14" ht="12.75">
      <c r="A43" s="45">
        <f t="shared" si="9"/>
        <v>0</v>
      </c>
      <c r="B43" s="4" t="str">
        <f>Mannschaften!E13</f>
        <v>Schütze 7</v>
      </c>
      <c r="M43" s="49" t="str">
        <f t="shared" si="8"/>
        <v>0</v>
      </c>
      <c r="N43">
        <f t="shared" si="1"/>
        <v>0</v>
      </c>
    </row>
    <row r="44" spans="1:14" ht="12.75">
      <c r="A44" s="45">
        <f t="shared" si="9"/>
        <v>0</v>
      </c>
      <c r="B44" s="4" t="str">
        <f>Mannschaften!E14</f>
        <v>Schütze 8</v>
      </c>
      <c r="M44" s="49" t="str">
        <f t="shared" si="8"/>
        <v>0</v>
      </c>
      <c r="N44">
        <f t="shared" si="1"/>
        <v>0</v>
      </c>
    </row>
    <row r="45" spans="1:14" ht="12.75">
      <c r="A45" s="45">
        <f t="shared" si="9"/>
        <v>0</v>
      </c>
      <c r="B45" s="4" t="str">
        <f>Mannschaften!E15</f>
        <v>Schütze 9</v>
      </c>
      <c r="M45" s="49" t="str">
        <f t="shared" si="8"/>
        <v>0</v>
      </c>
      <c r="N45">
        <f t="shared" si="1"/>
        <v>0</v>
      </c>
    </row>
    <row r="46" spans="1:14" ht="12.75">
      <c r="A46" s="45">
        <f t="shared" si="9"/>
        <v>0</v>
      </c>
      <c r="B46" s="4" t="str">
        <f>Mannschaften!E16</f>
        <v>Schütze 10</v>
      </c>
      <c r="M46" s="49" t="str">
        <f t="shared" si="8"/>
        <v>0</v>
      </c>
      <c r="N46">
        <f t="shared" si="1"/>
        <v>0</v>
      </c>
    </row>
    <row r="47" spans="2:14" ht="12.75">
      <c r="B47" s="45" t="s">
        <v>13</v>
      </c>
      <c r="C47" s="45">
        <f>SUM(C37:C38,C40)</f>
        <v>95</v>
      </c>
      <c r="D47" s="45">
        <f>SUM(D37:D38,D40)</f>
        <v>58</v>
      </c>
      <c r="E47" s="45">
        <f>SUM(E37:E39)</f>
        <v>0</v>
      </c>
      <c r="F47" s="45">
        <f aca="true" t="shared" si="10" ref="F47:L47">SUM(F37:F46)</f>
        <v>0</v>
      </c>
      <c r="G47" s="45">
        <f t="shared" si="10"/>
        <v>0</v>
      </c>
      <c r="H47" s="45">
        <f>SUM(H37:H38,H40)</f>
        <v>86</v>
      </c>
      <c r="I47" s="45">
        <f>SUM(I37:I40)</f>
        <v>70</v>
      </c>
      <c r="J47" s="45">
        <f>SUM(J37,J39:J40)</f>
        <v>0</v>
      </c>
      <c r="K47" s="45">
        <f t="shared" si="10"/>
        <v>0</v>
      </c>
      <c r="L47" s="45">
        <f t="shared" si="10"/>
        <v>0</v>
      </c>
      <c r="M47" s="49">
        <f t="shared" si="8"/>
        <v>77.25</v>
      </c>
      <c r="N47"/>
    </row>
    <row r="48" ht="12.75">
      <c r="N48"/>
    </row>
    <row r="49" spans="1:14" ht="25.5" customHeight="1">
      <c r="A49" s="45" t="s">
        <v>1</v>
      </c>
      <c r="B49" s="48" t="str">
        <f>Mannschaften!D5</f>
        <v>X</v>
      </c>
      <c r="C49" s="43" t="s">
        <v>2</v>
      </c>
      <c r="D49" s="43" t="s">
        <v>3</v>
      </c>
      <c r="E49" s="43" t="s">
        <v>4</v>
      </c>
      <c r="F49" s="43" t="s">
        <v>5</v>
      </c>
      <c r="G49" s="43" t="s">
        <v>6</v>
      </c>
      <c r="H49" s="43" t="s">
        <v>7</v>
      </c>
      <c r="I49" s="43" t="s">
        <v>8</v>
      </c>
      <c r="J49" s="43" t="s">
        <v>9</v>
      </c>
      <c r="K49" s="43" t="s">
        <v>10</v>
      </c>
      <c r="L49" s="43" t="s">
        <v>11</v>
      </c>
      <c r="M49" s="45" t="s">
        <v>12</v>
      </c>
      <c r="N49" t="str">
        <f t="shared" si="1"/>
        <v>WK</v>
      </c>
    </row>
    <row r="50" spans="1:14" ht="12.75" customHeight="1">
      <c r="A50" s="45">
        <f>IF(C50&gt;1,1)+IF(D50&gt;1,1)+IF(E50&gt;1,1)+IF(F50&gt;1,1)+IF(G50&gt;1,1)+IF(H50&gt;1,1)+IF(I50&gt;1,1)+IF(J50&gt;1,1)+IF(K50&gt;1,1)+IF(L50&gt;1,1)</f>
        <v>0</v>
      </c>
      <c r="B50" s="4" t="str">
        <f>Mannschaften!D7</f>
        <v>Schütze 1</v>
      </c>
      <c r="M50" s="49" t="str">
        <f aca="true" t="shared" si="11" ref="M50:M60">IF(SUM(C50:L50)=0,"0",SUM(C50:L50)/COUNTIF(C50:L50,"&gt;0"))</f>
        <v>0</v>
      </c>
      <c r="N50">
        <f t="shared" si="1"/>
        <v>0</v>
      </c>
    </row>
    <row r="51" spans="1:14" ht="12.75">
      <c r="A51" s="45">
        <f aca="true" t="shared" si="12" ref="A51:A59">IF(C51&gt;1,1)+IF(D51&gt;1,1)+IF(E51&gt;1,1)+IF(F51&gt;1,1)+IF(G51&gt;1,1)+IF(H51&gt;1,1)+IF(I51&gt;1,1)+IF(J51&gt;1,1)+IF(K51&gt;1,1)+IF(L51&gt;1,1)</f>
        <v>0</v>
      </c>
      <c r="B51" s="4" t="str">
        <f>Mannschaften!D8</f>
        <v>Schütze 2</v>
      </c>
      <c r="M51" s="49" t="str">
        <f t="shared" si="11"/>
        <v>0</v>
      </c>
      <c r="N51">
        <f t="shared" si="1"/>
        <v>0</v>
      </c>
    </row>
    <row r="52" spans="1:14" ht="12.75">
      <c r="A52" s="45">
        <f t="shared" si="12"/>
        <v>0</v>
      </c>
      <c r="B52" s="4" t="str">
        <f>Mannschaften!D9</f>
        <v>Schütze 3</v>
      </c>
      <c r="M52" s="49" t="str">
        <f t="shared" si="11"/>
        <v>0</v>
      </c>
      <c r="N52">
        <f t="shared" si="1"/>
        <v>0</v>
      </c>
    </row>
    <row r="53" spans="1:14" ht="12.75">
      <c r="A53" s="45">
        <f t="shared" si="12"/>
        <v>0</v>
      </c>
      <c r="B53" s="4" t="str">
        <f>Mannschaften!D10</f>
        <v>Schütze 4</v>
      </c>
      <c r="M53" s="49" t="str">
        <f t="shared" si="11"/>
        <v>0</v>
      </c>
      <c r="N53">
        <f t="shared" si="1"/>
        <v>0</v>
      </c>
    </row>
    <row r="54" spans="1:14" ht="12.75">
      <c r="A54" s="45">
        <f t="shared" si="12"/>
        <v>0</v>
      </c>
      <c r="B54" s="4" t="str">
        <f>Mannschaften!D11</f>
        <v>Schütze 5</v>
      </c>
      <c r="M54" s="49" t="str">
        <f t="shared" si="11"/>
        <v>0</v>
      </c>
      <c r="N54">
        <f t="shared" si="1"/>
        <v>0</v>
      </c>
    </row>
    <row r="55" spans="1:14" ht="12.75">
      <c r="A55" s="45">
        <f t="shared" si="12"/>
        <v>0</v>
      </c>
      <c r="B55" s="4" t="str">
        <f>Mannschaften!D12</f>
        <v>Schütze 6</v>
      </c>
      <c r="M55" s="49" t="str">
        <f t="shared" si="11"/>
        <v>0</v>
      </c>
      <c r="N55">
        <f t="shared" si="1"/>
        <v>0</v>
      </c>
    </row>
    <row r="56" spans="1:14" ht="12.75">
      <c r="A56" s="45">
        <f t="shared" si="12"/>
        <v>0</v>
      </c>
      <c r="B56" s="4" t="str">
        <f>Mannschaften!D13</f>
        <v>Schütze 7</v>
      </c>
      <c r="M56" s="49" t="str">
        <f t="shared" si="11"/>
        <v>0</v>
      </c>
      <c r="N56">
        <f t="shared" si="1"/>
        <v>0</v>
      </c>
    </row>
    <row r="57" spans="1:14" ht="12.75">
      <c r="A57" s="45">
        <f t="shared" si="12"/>
        <v>0</v>
      </c>
      <c r="B57" s="4" t="str">
        <f>Mannschaften!D14</f>
        <v>Schütze 8</v>
      </c>
      <c r="M57" s="49" t="str">
        <f t="shared" si="11"/>
        <v>0</v>
      </c>
      <c r="N57">
        <f t="shared" si="1"/>
        <v>0</v>
      </c>
    </row>
    <row r="58" spans="1:14" ht="12.75">
      <c r="A58" s="45">
        <f t="shared" si="12"/>
        <v>0</v>
      </c>
      <c r="B58" s="4" t="str">
        <f>Mannschaften!D15</f>
        <v>Schütze 9</v>
      </c>
      <c r="M58" s="49" t="str">
        <f t="shared" si="11"/>
        <v>0</v>
      </c>
      <c r="N58">
        <f t="shared" si="1"/>
        <v>0</v>
      </c>
    </row>
    <row r="59" spans="1:14" ht="12.75">
      <c r="A59" s="45">
        <f t="shared" si="12"/>
        <v>0</v>
      </c>
      <c r="B59" s="4" t="str">
        <f>Mannschaften!D16</f>
        <v>Schütze 10</v>
      </c>
      <c r="M59" s="49" t="str">
        <f t="shared" si="11"/>
        <v>0</v>
      </c>
      <c r="N59">
        <f t="shared" si="1"/>
        <v>0</v>
      </c>
    </row>
    <row r="60" spans="2:14" ht="12.75">
      <c r="B60" s="45" t="s">
        <v>13</v>
      </c>
      <c r="C60" s="45">
        <f aca="true" t="shared" si="13" ref="C60:L60">SUM(C50:C59)</f>
        <v>0</v>
      </c>
      <c r="D60" s="45">
        <f>SUM(D50:D52)</f>
        <v>0</v>
      </c>
      <c r="E60" s="45">
        <f>SUM(E50:E53)</f>
        <v>0</v>
      </c>
      <c r="F60" s="45">
        <f t="shared" si="13"/>
        <v>0</v>
      </c>
      <c r="G60" s="45">
        <f t="shared" si="13"/>
        <v>0</v>
      </c>
      <c r="H60" s="45">
        <f>SUM(H50:H53)</f>
        <v>0</v>
      </c>
      <c r="I60" s="45">
        <f>SUM(I50:I53)</f>
        <v>0</v>
      </c>
      <c r="J60" s="45">
        <f>SUM(J50:J53)</f>
        <v>0</v>
      </c>
      <c r="K60" s="45">
        <f t="shared" si="13"/>
        <v>0</v>
      </c>
      <c r="L60" s="45">
        <f t="shared" si="13"/>
        <v>0</v>
      </c>
      <c r="M60" s="49" t="str">
        <f t="shared" si="11"/>
        <v>0</v>
      </c>
      <c r="N60"/>
    </row>
    <row r="62" spans="1:13" ht="12.75">
      <c r="A62" s="45" t="s">
        <v>1</v>
      </c>
      <c r="B62" s="48" t="str">
        <f>Mannschaften!F5</f>
        <v>X</v>
      </c>
      <c r="C62" s="43" t="s">
        <v>2</v>
      </c>
      <c r="D62" s="43" t="s">
        <v>3</v>
      </c>
      <c r="E62" s="43" t="s">
        <v>4</v>
      </c>
      <c r="F62" s="43" t="s">
        <v>5</v>
      </c>
      <c r="G62" s="43" t="s">
        <v>6</v>
      </c>
      <c r="H62" s="43" t="s">
        <v>7</v>
      </c>
      <c r="I62" s="43" t="s">
        <v>8</v>
      </c>
      <c r="J62" s="43" t="s">
        <v>9</v>
      </c>
      <c r="K62" s="43" t="s">
        <v>10</v>
      </c>
      <c r="L62" s="43" t="s">
        <v>11</v>
      </c>
      <c r="M62" s="45" t="s">
        <v>12</v>
      </c>
    </row>
    <row r="63" spans="1:14" ht="12.75">
      <c r="A63" s="45">
        <f aca="true" t="shared" si="14" ref="A63:A72">IF(C63&gt;1,1)+IF(D63&gt;1,1)+IF(E63&gt;1,1)+IF(F63&gt;1,1)+IF(G63&gt;1,1)+IF(H63&gt;1,1)+IF(I63&gt;1,1)+IF(J63&gt;1,1)+IF(K63&gt;1,1)+IF(L63&gt;1,1)</f>
        <v>0</v>
      </c>
      <c r="B63" s="4" t="str">
        <f>Mannschaften!F7</f>
        <v>Schütze 1</v>
      </c>
      <c r="M63" s="49" t="str">
        <f aca="true" t="shared" si="15" ref="M63:M73">IF(SUM(C63:L63)=0,"0",SUM(C63:L63)/COUNTIF(C63:L63,"&gt;0"))</f>
        <v>0</v>
      </c>
      <c r="N63">
        <f aca="true" t="shared" si="16" ref="N63:N72">A63</f>
        <v>0</v>
      </c>
    </row>
    <row r="64" spans="1:14" ht="12.75">
      <c r="A64" s="45">
        <f t="shared" si="14"/>
        <v>0</v>
      </c>
      <c r="B64" s="4" t="str">
        <f>Mannschaften!F8</f>
        <v>Schütze 2</v>
      </c>
      <c r="M64" s="49" t="str">
        <f t="shared" si="15"/>
        <v>0</v>
      </c>
      <c r="N64">
        <f t="shared" si="16"/>
        <v>0</v>
      </c>
    </row>
    <row r="65" spans="1:14" ht="12.75">
      <c r="A65" s="45">
        <f t="shared" si="14"/>
        <v>0</v>
      </c>
      <c r="B65" s="4" t="str">
        <f>Mannschaften!F9</f>
        <v>Schütze 3</v>
      </c>
      <c r="M65" s="49" t="str">
        <f t="shared" si="15"/>
        <v>0</v>
      </c>
      <c r="N65">
        <f t="shared" si="16"/>
        <v>0</v>
      </c>
    </row>
    <row r="66" spans="1:14" ht="12.75">
      <c r="A66" s="45">
        <f t="shared" si="14"/>
        <v>0</v>
      </c>
      <c r="B66" s="4" t="str">
        <f>Mannschaften!F10</f>
        <v>Schütze 4</v>
      </c>
      <c r="M66" s="49" t="str">
        <f t="shared" si="15"/>
        <v>0</v>
      </c>
      <c r="N66">
        <f t="shared" si="16"/>
        <v>0</v>
      </c>
    </row>
    <row r="67" spans="1:15" ht="12.75">
      <c r="A67" s="45">
        <f t="shared" si="14"/>
        <v>0</v>
      </c>
      <c r="B67" s="4" t="str">
        <f>Mannschaften!F11</f>
        <v>Schütze 5</v>
      </c>
      <c r="M67" s="49" t="str">
        <f t="shared" si="15"/>
        <v>0</v>
      </c>
      <c r="N67">
        <f t="shared" si="16"/>
        <v>0</v>
      </c>
      <c r="O67" s="53"/>
    </row>
    <row r="68" spans="1:15" ht="12.75">
      <c r="A68" s="45">
        <f t="shared" si="14"/>
        <v>0</v>
      </c>
      <c r="B68" s="4" t="str">
        <f>Mannschaften!F12</f>
        <v>Schütze 6</v>
      </c>
      <c r="M68" s="49" t="str">
        <f t="shared" si="15"/>
        <v>0</v>
      </c>
      <c r="N68">
        <f t="shared" si="16"/>
        <v>0</v>
      </c>
      <c r="O68" s="53"/>
    </row>
    <row r="69" spans="1:15" ht="12.75">
      <c r="A69" s="45">
        <f t="shared" si="14"/>
        <v>0</v>
      </c>
      <c r="B69" s="4" t="str">
        <f>Mannschaften!F13</f>
        <v>Schütze 7</v>
      </c>
      <c r="M69" s="49" t="str">
        <f t="shared" si="15"/>
        <v>0</v>
      </c>
      <c r="N69">
        <f t="shared" si="16"/>
        <v>0</v>
      </c>
      <c r="O69" s="53"/>
    </row>
    <row r="70" spans="1:15" ht="12.75">
      <c r="A70" s="45">
        <f t="shared" si="14"/>
        <v>0</v>
      </c>
      <c r="B70" s="4" t="str">
        <f>Mannschaften!F14</f>
        <v>Schütze 8</v>
      </c>
      <c r="M70" s="49" t="str">
        <f t="shared" si="15"/>
        <v>0</v>
      </c>
      <c r="N70">
        <f t="shared" si="16"/>
        <v>0</v>
      </c>
      <c r="O70" s="53"/>
    </row>
    <row r="71" spans="1:15" ht="12.75">
      <c r="A71" s="45">
        <f t="shared" si="14"/>
        <v>0</v>
      </c>
      <c r="B71" s="4" t="str">
        <f>Mannschaften!F15</f>
        <v>Schütze 9</v>
      </c>
      <c r="M71" s="49" t="str">
        <f t="shared" si="15"/>
        <v>0</v>
      </c>
      <c r="N71">
        <f t="shared" si="16"/>
        <v>0</v>
      </c>
      <c r="O71" s="53"/>
    </row>
    <row r="72" spans="1:15" ht="12.75">
      <c r="A72" s="45">
        <f t="shared" si="14"/>
        <v>0</v>
      </c>
      <c r="B72" s="4" t="str">
        <f>Mannschaften!F16</f>
        <v>Schütze 10</v>
      </c>
      <c r="M72" s="49" t="str">
        <f t="shared" si="15"/>
        <v>0</v>
      </c>
      <c r="N72">
        <f t="shared" si="16"/>
        <v>0</v>
      </c>
      <c r="O72" s="53"/>
    </row>
    <row r="73" spans="2:15" ht="12.75">
      <c r="B73" s="45" t="s">
        <v>13</v>
      </c>
      <c r="C73" s="45">
        <f aca="true" t="shared" si="17" ref="C73:L73">SUM(C63:C72)</f>
        <v>0</v>
      </c>
      <c r="D73" s="45">
        <f t="shared" si="17"/>
        <v>0</v>
      </c>
      <c r="E73" s="45">
        <f t="shared" si="17"/>
        <v>0</v>
      </c>
      <c r="F73" s="45">
        <f t="shared" si="17"/>
        <v>0</v>
      </c>
      <c r="G73" s="45">
        <f t="shared" si="17"/>
        <v>0</v>
      </c>
      <c r="H73" s="45">
        <f t="shared" si="17"/>
        <v>0</v>
      </c>
      <c r="I73" s="45">
        <f t="shared" si="17"/>
        <v>0</v>
      </c>
      <c r="J73" s="45">
        <f t="shared" si="17"/>
        <v>0</v>
      </c>
      <c r="K73" s="45">
        <f t="shared" si="17"/>
        <v>0</v>
      </c>
      <c r="L73" s="45">
        <f t="shared" si="17"/>
        <v>0</v>
      </c>
      <c r="M73" s="49" t="str">
        <f t="shared" si="15"/>
        <v>0</v>
      </c>
      <c r="O73" s="53"/>
    </row>
    <row r="74" ht="12.75">
      <c r="O74" s="53"/>
    </row>
    <row r="75" spans="1:15" ht="12.75">
      <c r="A75" s="45" t="s">
        <v>1</v>
      </c>
      <c r="B75" s="48" t="str">
        <f>Mannschaften!G5</f>
        <v>X</v>
      </c>
      <c r="C75" s="43" t="s">
        <v>2</v>
      </c>
      <c r="D75" s="43" t="s">
        <v>3</v>
      </c>
      <c r="E75" s="43" t="s">
        <v>4</v>
      </c>
      <c r="F75" s="43" t="s">
        <v>5</v>
      </c>
      <c r="G75" s="43" t="s">
        <v>6</v>
      </c>
      <c r="H75" s="43" t="s">
        <v>7</v>
      </c>
      <c r="I75" s="43" t="s">
        <v>8</v>
      </c>
      <c r="J75" s="43" t="s">
        <v>9</v>
      </c>
      <c r="K75" s="43" t="s">
        <v>10</v>
      </c>
      <c r="L75" s="43" t="s">
        <v>11</v>
      </c>
      <c r="M75" s="45" t="s">
        <v>12</v>
      </c>
      <c r="O75" s="53"/>
    </row>
    <row r="76" spans="1:15" ht="12.75">
      <c r="A76" s="45">
        <f>IF(C76&gt;1,1)+IF(D76&gt;1,1)+IF(E76&gt;1,1)+IF(F76&gt;1,1)+IF(G76&gt;1,1)+IF(H76&gt;1,1)+IF(I76&gt;1,1)+IF(J76&gt;1,1)+IF(K76&gt;1,1)+IF(L76&gt;1,1)</f>
        <v>0</v>
      </c>
      <c r="B76" s="4" t="str">
        <f>Mannschaften!G7</f>
        <v>Schütze 1</v>
      </c>
      <c r="M76" s="49" t="str">
        <f aca="true" t="shared" si="18" ref="M76:M86">IF(SUM(C76:L76)=0,"0",SUM(C76:L76)/COUNTIF(C76:L76,"&gt;0"))</f>
        <v>0</v>
      </c>
      <c r="N76">
        <f aca="true" t="shared" si="19" ref="N76:N85">A76</f>
        <v>0</v>
      </c>
      <c r="O76" s="53"/>
    </row>
    <row r="77" spans="1:15" ht="12.75">
      <c r="A77" s="45">
        <f aca="true" t="shared" si="20" ref="A77:A85">IF(C77&gt;1,1)+IF(D77&gt;1,1)+IF(E77&gt;1,1)+IF(F77&gt;1,1)+IF(G77&gt;1,1)+IF(H77&gt;1,1)+IF(I77&gt;1,1)+IF(J77&gt;1,1)+IF(K77&gt;1,1)+IF(L77&gt;1,1)</f>
        <v>0</v>
      </c>
      <c r="B77" s="4" t="str">
        <f>Mannschaften!G8</f>
        <v>Schütze 2</v>
      </c>
      <c r="M77" s="49" t="str">
        <f t="shared" si="18"/>
        <v>0</v>
      </c>
      <c r="N77">
        <f t="shared" si="19"/>
        <v>0</v>
      </c>
      <c r="O77" s="53"/>
    </row>
    <row r="78" spans="1:15" ht="12.75">
      <c r="A78" s="45">
        <f t="shared" si="20"/>
        <v>0</v>
      </c>
      <c r="B78" s="4" t="str">
        <f>Mannschaften!G9</f>
        <v>Schütze 3</v>
      </c>
      <c r="M78" s="49" t="str">
        <f t="shared" si="18"/>
        <v>0</v>
      </c>
      <c r="N78">
        <f t="shared" si="19"/>
        <v>0</v>
      </c>
      <c r="O78" s="53"/>
    </row>
    <row r="79" spans="1:15" ht="12.75">
      <c r="A79" s="45">
        <f t="shared" si="20"/>
        <v>0</v>
      </c>
      <c r="B79" s="4" t="str">
        <f>Mannschaften!G10</f>
        <v>Schütze 4</v>
      </c>
      <c r="M79" s="49" t="str">
        <f t="shared" si="18"/>
        <v>0</v>
      </c>
      <c r="N79">
        <f t="shared" si="19"/>
        <v>0</v>
      </c>
      <c r="O79" s="53"/>
    </row>
    <row r="80" spans="1:14" ht="12.75">
      <c r="A80" s="45">
        <f t="shared" si="20"/>
        <v>0</v>
      </c>
      <c r="B80" s="4" t="str">
        <f>Mannschaften!G11</f>
        <v>Schütze 5</v>
      </c>
      <c r="M80" s="49" t="str">
        <f t="shared" si="18"/>
        <v>0</v>
      </c>
      <c r="N80">
        <f t="shared" si="19"/>
        <v>0</v>
      </c>
    </row>
    <row r="81" spans="1:14" ht="12.75">
      <c r="A81" s="45">
        <f t="shared" si="20"/>
        <v>0</v>
      </c>
      <c r="B81" s="4" t="str">
        <f>Mannschaften!G12</f>
        <v>Schütze 6</v>
      </c>
      <c r="M81" s="49" t="str">
        <f t="shared" si="18"/>
        <v>0</v>
      </c>
      <c r="N81">
        <f t="shared" si="19"/>
        <v>0</v>
      </c>
    </row>
    <row r="82" spans="1:14" ht="12.75">
      <c r="A82" s="45">
        <f t="shared" si="20"/>
        <v>0</v>
      </c>
      <c r="B82" s="4" t="str">
        <f>Mannschaften!G13</f>
        <v>Schütze 7</v>
      </c>
      <c r="M82" s="49" t="str">
        <f t="shared" si="18"/>
        <v>0</v>
      </c>
      <c r="N82">
        <f t="shared" si="19"/>
        <v>0</v>
      </c>
    </row>
    <row r="83" spans="1:14" ht="12.75">
      <c r="A83" s="45">
        <f t="shared" si="20"/>
        <v>0</v>
      </c>
      <c r="B83" s="4" t="str">
        <f>Mannschaften!G14</f>
        <v>Schütze 8</v>
      </c>
      <c r="M83" s="49" t="str">
        <f t="shared" si="18"/>
        <v>0</v>
      </c>
      <c r="N83">
        <f t="shared" si="19"/>
        <v>0</v>
      </c>
    </row>
    <row r="84" spans="1:14" ht="12.75">
      <c r="A84" s="45">
        <f t="shared" si="20"/>
        <v>0</v>
      </c>
      <c r="B84" s="4" t="str">
        <f>Mannschaften!G15</f>
        <v>Schütze 9</v>
      </c>
      <c r="M84" s="49" t="str">
        <f t="shared" si="18"/>
        <v>0</v>
      </c>
      <c r="N84">
        <f t="shared" si="19"/>
        <v>0</v>
      </c>
    </row>
    <row r="85" spans="1:14" ht="12.75">
      <c r="A85" s="45">
        <f t="shared" si="20"/>
        <v>0</v>
      </c>
      <c r="B85" s="4" t="str">
        <f>Mannschaften!G16</f>
        <v>Schütze 10</v>
      </c>
      <c r="M85" s="49" t="str">
        <f t="shared" si="18"/>
        <v>0</v>
      </c>
      <c r="N85">
        <f t="shared" si="19"/>
        <v>0</v>
      </c>
    </row>
    <row r="86" spans="2:13" ht="12.75">
      <c r="B86" s="45" t="s">
        <v>13</v>
      </c>
      <c r="C86" s="45">
        <f aca="true" t="shared" si="21" ref="C86:L86">SUM(C76:C85)</f>
        <v>0</v>
      </c>
      <c r="D86" s="45">
        <f t="shared" si="21"/>
        <v>0</v>
      </c>
      <c r="E86" s="45">
        <f t="shared" si="21"/>
        <v>0</v>
      </c>
      <c r="F86" s="45">
        <f t="shared" si="21"/>
        <v>0</v>
      </c>
      <c r="G86" s="45">
        <f t="shared" si="21"/>
        <v>0</v>
      </c>
      <c r="H86" s="45">
        <f t="shared" si="21"/>
        <v>0</v>
      </c>
      <c r="I86" s="45">
        <f t="shared" si="21"/>
        <v>0</v>
      </c>
      <c r="J86" s="45">
        <f t="shared" si="21"/>
        <v>0</v>
      </c>
      <c r="K86" s="45">
        <f t="shared" si="21"/>
        <v>0</v>
      </c>
      <c r="L86" s="45">
        <f t="shared" si="21"/>
        <v>0</v>
      </c>
      <c r="M86" s="49" t="str">
        <f t="shared" si="18"/>
        <v>0</v>
      </c>
    </row>
    <row r="88" ht="12.75">
      <c r="A88" s="45" t="s">
        <v>14</v>
      </c>
    </row>
  </sheetData>
  <sheetProtection/>
  <printOptions/>
  <pageMargins left="0.3937007874015748" right="0.3937007874015748" top="0.3937007874015748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G16"/>
  <sheetViews>
    <sheetView zoomScale="96" zoomScaleNormal="96" zoomScalePageLayoutView="0" workbookViewId="0" topLeftCell="A1">
      <selection activeCell="E12" sqref="E12"/>
    </sheetView>
  </sheetViews>
  <sheetFormatPr defaultColWidth="11.421875" defaultRowHeight="12.75"/>
  <cols>
    <col min="1" max="1" width="1.57421875" style="0" customWidth="1"/>
    <col min="2" max="4" width="19.57421875" style="0" customWidth="1"/>
    <col min="5" max="5" width="21.00390625" style="0" customWidth="1"/>
    <col min="6" max="7" width="19.57421875" style="0" customWidth="1"/>
  </cols>
  <sheetData>
    <row r="5" spans="2:7" ht="12.75">
      <c r="B5" s="46" t="s">
        <v>63</v>
      </c>
      <c r="C5" s="54" t="s">
        <v>64</v>
      </c>
      <c r="D5" s="1" t="s">
        <v>50</v>
      </c>
      <c r="E5" s="46" t="s">
        <v>60</v>
      </c>
      <c r="F5" s="1" t="s">
        <v>50</v>
      </c>
      <c r="G5" s="1" t="s">
        <v>50</v>
      </c>
    </row>
    <row r="6" spans="2:5" ht="12.75">
      <c r="B6" s="45"/>
      <c r="D6" s="45"/>
      <c r="E6" s="45"/>
    </row>
    <row r="7" spans="2:7" ht="12.75">
      <c r="B7" t="s">
        <v>65</v>
      </c>
      <c r="C7" t="s">
        <v>70</v>
      </c>
      <c r="D7" t="s">
        <v>51</v>
      </c>
      <c r="E7" t="s">
        <v>74</v>
      </c>
      <c r="F7" t="s">
        <v>51</v>
      </c>
      <c r="G7" t="s">
        <v>51</v>
      </c>
    </row>
    <row r="8" spans="2:7" ht="12.75">
      <c r="B8" t="s">
        <v>66</v>
      </c>
      <c r="C8" t="s">
        <v>71</v>
      </c>
      <c r="D8" t="s">
        <v>52</v>
      </c>
      <c r="E8" t="s">
        <v>75</v>
      </c>
      <c r="F8" t="s">
        <v>52</v>
      </c>
      <c r="G8" t="s">
        <v>52</v>
      </c>
    </row>
    <row r="9" spans="2:7" ht="12.75">
      <c r="B9" t="s">
        <v>67</v>
      </c>
      <c r="C9" t="s">
        <v>72</v>
      </c>
      <c r="D9" t="s">
        <v>53</v>
      </c>
      <c r="E9" t="s">
        <v>53</v>
      </c>
      <c r="F9" t="s">
        <v>53</v>
      </c>
      <c r="G9" t="s">
        <v>53</v>
      </c>
    </row>
    <row r="10" spans="2:7" ht="12.75">
      <c r="B10" t="s">
        <v>68</v>
      </c>
      <c r="C10" t="s">
        <v>73</v>
      </c>
      <c r="D10" t="s">
        <v>54</v>
      </c>
      <c r="E10" t="s">
        <v>54</v>
      </c>
      <c r="F10" t="s">
        <v>54</v>
      </c>
      <c r="G10" t="s">
        <v>54</v>
      </c>
    </row>
    <row r="11" spans="2:7" ht="12.75">
      <c r="B11" t="s">
        <v>69</v>
      </c>
      <c r="C11" t="s">
        <v>15</v>
      </c>
      <c r="D11" t="s">
        <v>15</v>
      </c>
      <c r="E11" t="s">
        <v>15</v>
      </c>
      <c r="F11" t="s">
        <v>15</v>
      </c>
      <c r="G11" t="s">
        <v>15</v>
      </c>
    </row>
    <row r="12" spans="2:7" ht="12.75">
      <c r="B12" t="s">
        <v>16</v>
      </c>
      <c r="C12" t="s">
        <v>16</v>
      </c>
      <c r="D12" t="s">
        <v>16</v>
      </c>
      <c r="E12" t="s">
        <v>16</v>
      </c>
      <c r="F12" t="s">
        <v>16</v>
      </c>
      <c r="G12" t="s">
        <v>16</v>
      </c>
    </row>
    <row r="13" spans="2:7" ht="12.75"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</row>
    <row r="14" spans="2:7" ht="12.75"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</row>
    <row r="15" spans="2:7" ht="12.75"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</row>
    <row r="16" spans="2:7" ht="12.75"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Balthasar Amler</dc:creator>
  <cp:keywords/>
  <dc:description/>
  <cp:lastModifiedBy>Balthasar Amler</cp:lastModifiedBy>
  <cp:lastPrinted>2022-09-18T14:58:17Z</cp:lastPrinted>
  <dcterms:created xsi:type="dcterms:W3CDTF">2005-10-15T19:09:24Z</dcterms:created>
  <dcterms:modified xsi:type="dcterms:W3CDTF">2022-09-18T15:03:14Z</dcterms:modified>
  <cp:category/>
  <cp:version/>
  <cp:contentType/>
  <cp:contentStatus/>
</cp:coreProperties>
</file>